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3CD1F0AA-D6D3-447D-9087-919DA2CCB0D7}" xr6:coauthVersionLast="47" xr6:coauthVersionMax="47" xr10:uidLastSave="{00000000-0000-0000-0000-000000000000}"/>
  <bookViews>
    <workbookView xWindow="-120" yWindow="-120" windowWidth="24240" windowHeight="13140" firstSheet="2" activeTab="8" xr2:uid="{00000000-000D-0000-FFFF-FFFF00000000}"/>
  </bookViews>
  <sheets>
    <sheet name="K66CN" sheetId="44" r:id="rId1"/>
    <sheet name="K66IS" sheetId="45" r:id="rId2"/>
    <sheet name="K66IT1" sheetId="37" r:id="rId3"/>
    <sheet name="k66IT2" sheetId="38" r:id="rId4"/>
    <sheet name="K66IT3" sheetId="39" r:id="rId5"/>
    <sheet name="K66IT15" sheetId="40" r:id="rId6"/>
    <sheet name="K66IT20" sheetId="41" r:id="rId7"/>
    <sheet name="K66CS1" sheetId="43" r:id="rId8"/>
    <sheet name="K66CS2" sheetId="35" r:id="rId9"/>
    <sheet name="K66CS3" sheetId="36" r:id="rId10"/>
    <sheet name="Thống kê khoa CNTT" sheetId="34" r:id="rId11"/>
  </sheets>
  <externalReferences>
    <externalReference r:id="rId12"/>
  </externalReferences>
  <definedNames>
    <definedName name="_xlnm._FilterDatabase" localSheetId="5" hidden="1">K66IT15!$A$12:$K$49</definedName>
    <definedName name="_xlnm._FilterDatabase" localSheetId="3" hidden="1">k66IT2!$A$12:$K$80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4" l="1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5" i="40"/>
  <c r="K36" i="40"/>
  <c r="K37" i="40"/>
  <c r="K38" i="40"/>
  <c r="K39" i="40"/>
  <c r="K40" i="40"/>
  <c r="K41" i="40"/>
  <c r="K42" i="40"/>
  <c r="K43" i="40"/>
  <c r="K44" i="40"/>
  <c r="K45" i="40"/>
  <c r="K46" i="40"/>
  <c r="K47" i="40"/>
  <c r="K48" i="40"/>
  <c r="K49" i="40"/>
  <c r="K13" i="40"/>
  <c r="F15" i="34" s="1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13" i="40"/>
  <c r="J86" i="36"/>
  <c r="K86" i="36" s="1"/>
  <c r="H86" i="36"/>
  <c r="I86" i="36" s="1"/>
  <c r="G86" i="36"/>
  <c r="F86" i="36"/>
  <c r="E86" i="36"/>
  <c r="J85" i="36"/>
  <c r="K85" i="36" s="1"/>
  <c r="H85" i="36"/>
  <c r="I85" i="36" s="1"/>
  <c r="G85" i="36"/>
  <c r="F85" i="36"/>
  <c r="E85" i="36"/>
  <c r="J84" i="36"/>
  <c r="K84" i="36" s="1"/>
  <c r="H84" i="36"/>
  <c r="I84" i="36" s="1"/>
  <c r="G84" i="36"/>
  <c r="F84" i="36"/>
  <c r="E84" i="36"/>
  <c r="J83" i="36"/>
  <c r="K83" i="36" s="1"/>
  <c r="H83" i="36"/>
  <c r="I83" i="36" s="1"/>
  <c r="G83" i="36"/>
  <c r="F83" i="36"/>
  <c r="E83" i="36"/>
  <c r="J82" i="36"/>
  <c r="K82" i="36" s="1"/>
  <c r="H82" i="36"/>
  <c r="I82" i="36" s="1"/>
  <c r="G82" i="36"/>
  <c r="F82" i="36"/>
  <c r="E82" i="36"/>
  <c r="J81" i="36"/>
  <c r="K81" i="36" s="1"/>
  <c r="H81" i="36"/>
  <c r="I81" i="36" s="1"/>
  <c r="G81" i="36"/>
  <c r="F81" i="36"/>
  <c r="E81" i="36"/>
  <c r="J80" i="36"/>
  <c r="K80" i="36" s="1"/>
  <c r="H80" i="36"/>
  <c r="I80" i="36" s="1"/>
  <c r="G80" i="36"/>
  <c r="F80" i="36"/>
  <c r="E80" i="36"/>
  <c r="J79" i="36"/>
  <c r="K79" i="36" s="1"/>
  <c r="H79" i="36"/>
  <c r="I79" i="36" s="1"/>
  <c r="G79" i="36"/>
  <c r="F79" i="36"/>
  <c r="E79" i="36"/>
  <c r="J78" i="36"/>
  <c r="K78" i="36" s="1"/>
  <c r="H78" i="36"/>
  <c r="I78" i="36" s="1"/>
  <c r="G78" i="36"/>
  <c r="F78" i="36"/>
  <c r="E78" i="36"/>
  <c r="J77" i="36"/>
  <c r="K77" i="36" s="1"/>
  <c r="H77" i="36"/>
  <c r="I77" i="36" s="1"/>
  <c r="G77" i="36"/>
  <c r="F77" i="36"/>
  <c r="E77" i="36"/>
  <c r="J76" i="36"/>
  <c r="K76" i="36" s="1"/>
  <c r="H76" i="36"/>
  <c r="I76" i="36" s="1"/>
  <c r="G76" i="36"/>
  <c r="F76" i="36"/>
  <c r="E76" i="36"/>
  <c r="J75" i="36"/>
  <c r="K75" i="36" s="1"/>
  <c r="H75" i="36"/>
  <c r="I75" i="36" s="1"/>
  <c r="G75" i="36"/>
  <c r="F75" i="36"/>
  <c r="E75" i="36"/>
  <c r="J74" i="36"/>
  <c r="K74" i="36" s="1"/>
  <c r="H74" i="36"/>
  <c r="I74" i="36" s="1"/>
  <c r="G74" i="36"/>
  <c r="F74" i="36"/>
  <c r="E74" i="36"/>
  <c r="J73" i="36"/>
  <c r="K73" i="36" s="1"/>
  <c r="H73" i="36"/>
  <c r="I73" i="36" s="1"/>
  <c r="G73" i="36"/>
  <c r="F73" i="36"/>
  <c r="E73" i="36"/>
  <c r="J72" i="36"/>
  <c r="K72" i="36" s="1"/>
  <c r="H72" i="36"/>
  <c r="I72" i="36" s="1"/>
  <c r="G72" i="36"/>
  <c r="F72" i="36"/>
  <c r="E72" i="36"/>
  <c r="J71" i="36"/>
  <c r="K71" i="36" s="1"/>
  <c r="H71" i="36"/>
  <c r="I71" i="36" s="1"/>
  <c r="G71" i="36"/>
  <c r="F71" i="36"/>
  <c r="E71" i="36"/>
  <c r="J70" i="36"/>
  <c r="K70" i="36" s="1"/>
  <c r="H70" i="36"/>
  <c r="I70" i="36" s="1"/>
  <c r="G70" i="36"/>
  <c r="F70" i="36"/>
  <c r="E70" i="36"/>
  <c r="J69" i="36"/>
  <c r="K69" i="36" s="1"/>
  <c r="H69" i="36"/>
  <c r="I69" i="36" s="1"/>
  <c r="G69" i="36"/>
  <c r="F69" i="36"/>
  <c r="E69" i="36"/>
  <c r="J68" i="36"/>
  <c r="K68" i="36" s="1"/>
  <c r="H68" i="36"/>
  <c r="I68" i="36" s="1"/>
  <c r="G68" i="36"/>
  <c r="F68" i="36"/>
  <c r="E68" i="36"/>
  <c r="J67" i="36"/>
  <c r="K67" i="36" s="1"/>
  <c r="H67" i="36"/>
  <c r="I67" i="36" s="1"/>
  <c r="G67" i="36"/>
  <c r="F67" i="36"/>
  <c r="E67" i="36"/>
  <c r="J66" i="36"/>
  <c r="K66" i="36" s="1"/>
  <c r="H66" i="36"/>
  <c r="I66" i="36" s="1"/>
  <c r="G66" i="36"/>
  <c r="F66" i="36"/>
  <c r="E66" i="36"/>
  <c r="J65" i="36"/>
  <c r="K65" i="36" s="1"/>
  <c r="H65" i="36"/>
  <c r="I65" i="36" s="1"/>
  <c r="G65" i="36"/>
  <c r="F65" i="36"/>
  <c r="E65" i="36"/>
  <c r="J64" i="36"/>
  <c r="K64" i="36" s="1"/>
  <c r="H64" i="36"/>
  <c r="I64" i="36" s="1"/>
  <c r="G64" i="36"/>
  <c r="F64" i="36"/>
  <c r="E64" i="36"/>
  <c r="J63" i="36"/>
  <c r="K63" i="36" s="1"/>
  <c r="H63" i="36"/>
  <c r="I63" i="36" s="1"/>
  <c r="G63" i="36"/>
  <c r="F63" i="36"/>
  <c r="E63" i="36"/>
  <c r="J62" i="36"/>
  <c r="K62" i="36" s="1"/>
  <c r="H62" i="36"/>
  <c r="I62" i="36" s="1"/>
  <c r="G62" i="36"/>
  <c r="F62" i="36"/>
  <c r="E62" i="36"/>
  <c r="J61" i="36"/>
  <c r="K61" i="36" s="1"/>
  <c r="H61" i="36"/>
  <c r="I61" i="36" s="1"/>
  <c r="G61" i="36"/>
  <c r="F61" i="36"/>
  <c r="E61" i="36"/>
  <c r="J60" i="36"/>
  <c r="K60" i="36" s="1"/>
  <c r="H60" i="36"/>
  <c r="I60" i="36" s="1"/>
  <c r="G60" i="36"/>
  <c r="F60" i="36"/>
  <c r="E60" i="36"/>
  <c r="J59" i="36"/>
  <c r="K59" i="36" s="1"/>
  <c r="H59" i="36"/>
  <c r="I59" i="36" s="1"/>
  <c r="G59" i="36"/>
  <c r="F59" i="36"/>
  <c r="E59" i="36"/>
  <c r="J58" i="36"/>
  <c r="K58" i="36" s="1"/>
  <c r="H58" i="36"/>
  <c r="I58" i="36" s="1"/>
  <c r="G58" i="36"/>
  <c r="F58" i="36"/>
  <c r="E58" i="36"/>
  <c r="J57" i="36"/>
  <c r="K57" i="36" s="1"/>
  <c r="H57" i="36"/>
  <c r="I57" i="36" s="1"/>
  <c r="G57" i="36"/>
  <c r="F57" i="36"/>
  <c r="E57" i="36"/>
  <c r="J56" i="36"/>
  <c r="K56" i="36" s="1"/>
  <c r="H56" i="36"/>
  <c r="I56" i="36" s="1"/>
  <c r="G56" i="36"/>
  <c r="F56" i="36"/>
  <c r="E56" i="36"/>
  <c r="J55" i="36"/>
  <c r="K55" i="36" s="1"/>
  <c r="H55" i="36"/>
  <c r="I55" i="36" s="1"/>
  <c r="G55" i="36"/>
  <c r="F55" i="36"/>
  <c r="E55" i="36"/>
  <c r="J54" i="36"/>
  <c r="K54" i="36" s="1"/>
  <c r="H54" i="36"/>
  <c r="I54" i="36" s="1"/>
  <c r="G54" i="36"/>
  <c r="F54" i="36"/>
  <c r="E54" i="36"/>
  <c r="J53" i="36"/>
  <c r="K53" i="36" s="1"/>
  <c r="H53" i="36"/>
  <c r="I53" i="36" s="1"/>
  <c r="G53" i="36"/>
  <c r="F53" i="36"/>
  <c r="E53" i="36"/>
  <c r="J52" i="36"/>
  <c r="K52" i="36" s="1"/>
  <c r="H52" i="36"/>
  <c r="I52" i="36" s="1"/>
  <c r="G52" i="36"/>
  <c r="F52" i="36"/>
  <c r="E52" i="36"/>
  <c r="J51" i="36"/>
  <c r="K51" i="36" s="1"/>
  <c r="H51" i="36"/>
  <c r="I51" i="36" s="1"/>
  <c r="G51" i="36"/>
  <c r="F51" i="36"/>
  <c r="E51" i="36"/>
  <c r="J50" i="36"/>
  <c r="K50" i="36" s="1"/>
  <c r="H50" i="36"/>
  <c r="I50" i="36" s="1"/>
  <c r="G50" i="36"/>
  <c r="F50" i="36"/>
  <c r="E50" i="36"/>
  <c r="J49" i="36"/>
  <c r="K49" i="36" s="1"/>
  <c r="H49" i="36"/>
  <c r="I49" i="36" s="1"/>
  <c r="G49" i="36"/>
  <c r="F49" i="36"/>
  <c r="E49" i="36"/>
  <c r="J48" i="36"/>
  <c r="K48" i="36" s="1"/>
  <c r="H48" i="36"/>
  <c r="I48" i="36" s="1"/>
  <c r="G48" i="36"/>
  <c r="F48" i="36"/>
  <c r="E48" i="36"/>
  <c r="J47" i="36"/>
  <c r="K47" i="36" s="1"/>
  <c r="H47" i="36"/>
  <c r="I47" i="36" s="1"/>
  <c r="G47" i="36"/>
  <c r="F47" i="36"/>
  <c r="E47" i="36"/>
  <c r="J46" i="36"/>
  <c r="K46" i="36" s="1"/>
  <c r="H46" i="36"/>
  <c r="I46" i="36" s="1"/>
  <c r="G46" i="36"/>
  <c r="F46" i="36"/>
  <c r="E46" i="36"/>
  <c r="J45" i="36"/>
  <c r="K45" i="36" s="1"/>
  <c r="H45" i="36"/>
  <c r="I45" i="36" s="1"/>
  <c r="G45" i="36"/>
  <c r="F45" i="36"/>
  <c r="E45" i="36"/>
  <c r="J44" i="36"/>
  <c r="K44" i="36" s="1"/>
  <c r="H44" i="36"/>
  <c r="I44" i="36" s="1"/>
  <c r="G44" i="36"/>
  <c r="F44" i="36"/>
  <c r="E44" i="36"/>
  <c r="J43" i="36"/>
  <c r="K43" i="36" s="1"/>
  <c r="H43" i="36"/>
  <c r="I43" i="36" s="1"/>
  <c r="G43" i="36"/>
  <c r="F43" i="36"/>
  <c r="E43" i="36"/>
  <c r="J42" i="36"/>
  <c r="K42" i="36" s="1"/>
  <c r="H42" i="36"/>
  <c r="I42" i="36" s="1"/>
  <c r="G42" i="36"/>
  <c r="F42" i="36"/>
  <c r="E42" i="36"/>
  <c r="J41" i="36"/>
  <c r="K41" i="36" s="1"/>
  <c r="H41" i="36"/>
  <c r="I41" i="36" s="1"/>
  <c r="G41" i="36"/>
  <c r="F41" i="36"/>
  <c r="E41" i="36"/>
  <c r="J40" i="36"/>
  <c r="K40" i="36" s="1"/>
  <c r="H40" i="36"/>
  <c r="I40" i="36" s="1"/>
  <c r="G40" i="36"/>
  <c r="F40" i="36"/>
  <c r="E40" i="36"/>
  <c r="J39" i="36"/>
  <c r="K39" i="36" s="1"/>
  <c r="H39" i="36"/>
  <c r="I39" i="36" s="1"/>
  <c r="G39" i="36"/>
  <c r="F39" i="36"/>
  <c r="E39" i="36"/>
  <c r="J38" i="36"/>
  <c r="K38" i="36" s="1"/>
  <c r="H38" i="36"/>
  <c r="I38" i="36" s="1"/>
  <c r="G38" i="36"/>
  <c r="F38" i="36"/>
  <c r="E38" i="36"/>
  <c r="J37" i="36"/>
  <c r="K37" i="36" s="1"/>
  <c r="H37" i="36"/>
  <c r="I37" i="36" s="1"/>
  <c r="G37" i="36"/>
  <c r="F37" i="36"/>
  <c r="E37" i="36"/>
  <c r="J36" i="36"/>
  <c r="K36" i="36" s="1"/>
  <c r="H36" i="36"/>
  <c r="I36" i="36" s="1"/>
  <c r="G36" i="36"/>
  <c r="F36" i="36"/>
  <c r="E36" i="36"/>
  <c r="J35" i="36"/>
  <c r="K35" i="36" s="1"/>
  <c r="H35" i="36"/>
  <c r="I35" i="36" s="1"/>
  <c r="G35" i="36"/>
  <c r="F35" i="36"/>
  <c r="E35" i="36"/>
  <c r="J34" i="36"/>
  <c r="K34" i="36" s="1"/>
  <c r="H34" i="36"/>
  <c r="I34" i="36" s="1"/>
  <c r="G34" i="36"/>
  <c r="F34" i="36"/>
  <c r="E34" i="36"/>
  <c r="J33" i="36"/>
  <c r="K33" i="36" s="1"/>
  <c r="H33" i="36"/>
  <c r="I33" i="36" s="1"/>
  <c r="G33" i="36"/>
  <c r="F33" i="36"/>
  <c r="E33" i="36"/>
  <c r="J32" i="36"/>
  <c r="K32" i="36" s="1"/>
  <c r="H32" i="36"/>
  <c r="I32" i="36" s="1"/>
  <c r="G32" i="36"/>
  <c r="F32" i="36"/>
  <c r="E32" i="36"/>
  <c r="J31" i="36"/>
  <c r="K31" i="36" s="1"/>
  <c r="H31" i="36"/>
  <c r="I31" i="36" s="1"/>
  <c r="G31" i="36"/>
  <c r="F31" i="36"/>
  <c r="E31" i="36"/>
  <c r="J30" i="36"/>
  <c r="K30" i="36" s="1"/>
  <c r="H30" i="36"/>
  <c r="I30" i="36" s="1"/>
  <c r="G30" i="36"/>
  <c r="F30" i="36"/>
  <c r="E30" i="36"/>
  <c r="J29" i="36"/>
  <c r="K29" i="36" s="1"/>
  <c r="H29" i="36"/>
  <c r="I29" i="36" s="1"/>
  <c r="G29" i="36"/>
  <c r="F29" i="36"/>
  <c r="E29" i="36"/>
  <c r="J28" i="36"/>
  <c r="K28" i="36" s="1"/>
  <c r="H28" i="36"/>
  <c r="I28" i="36" s="1"/>
  <c r="G28" i="36"/>
  <c r="F28" i="36"/>
  <c r="E28" i="36"/>
  <c r="J27" i="36"/>
  <c r="K27" i="36" s="1"/>
  <c r="H27" i="36"/>
  <c r="I27" i="36" s="1"/>
  <c r="G27" i="36"/>
  <c r="F27" i="36"/>
  <c r="E27" i="36"/>
  <c r="J26" i="36"/>
  <c r="K26" i="36" s="1"/>
  <c r="H26" i="36"/>
  <c r="I26" i="36" s="1"/>
  <c r="G26" i="36"/>
  <c r="F26" i="36"/>
  <c r="E26" i="36"/>
  <c r="J25" i="36"/>
  <c r="K25" i="36" s="1"/>
  <c r="H25" i="36"/>
  <c r="I25" i="36" s="1"/>
  <c r="G25" i="36"/>
  <c r="F25" i="36"/>
  <c r="E25" i="36"/>
  <c r="J24" i="36"/>
  <c r="K24" i="36" s="1"/>
  <c r="H24" i="36"/>
  <c r="I24" i="36" s="1"/>
  <c r="G24" i="36"/>
  <c r="F24" i="36"/>
  <c r="E24" i="36"/>
  <c r="J23" i="36"/>
  <c r="K23" i="36" s="1"/>
  <c r="H23" i="36"/>
  <c r="I23" i="36" s="1"/>
  <c r="G23" i="36"/>
  <c r="F23" i="36"/>
  <c r="E23" i="36"/>
  <c r="J22" i="36"/>
  <c r="K22" i="36" s="1"/>
  <c r="H22" i="36"/>
  <c r="I22" i="36" s="1"/>
  <c r="G22" i="36"/>
  <c r="F22" i="36"/>
  <c r="E22" i="36"/>
  <c r="J21" i="36"/>
  <c r="K21" i="36" s="1"/>
  <c r="H21" i="36"/>
  <c r="I21" i="36" s="1"/>
  <c r="G21" i="36"/>
  <c r="F21" i="36"/>
  <c r="E21" i="36"/>
  <c r="J20" i="36"/>
  <c r="K20" i="36" s="1"/>
  <c r="H20" i="36"/>
  <c r="I20" i="36" s="1"/>
  <c r="G20" i="36"/>
  <c r="F20" i="36"/>
  <c r="E20" i="36"/>
  <c r="J19" i="36"/>
  <c r="K19" i="36" s="1"/>
  <c r="H19" i="36"/>
  <c r="I19" i="36" s="1"/>
  <c r="G19" i="36"/>
  <c r="F19" i="36"/>
  <c r="E19" i="36"/>
  <c r="J18" i="36"/>
  <c r="K18" i="36" s="1"/>
  <c r="H18" i="36"/>
  <c r="I18" i="36" s="1"/>
  <c r="G18" i="36"/>
  <c r="F18" i="36"/>
  <c r="E18" i="36"/>
  <c r="J17" i="36"/>
  <c r="K17" i="36" s="1"/>
  <c r="H17" i="36"/>
  <c r="I17" i="36" s="1"/>
  <c r="G17" i="36"/>
  <c r="F17" i="36"/>
  <c r="E17" i="36"/>
  <c r="J16" i="36"/>
  <c r="K16" i="36" s="1"/>
  <c r="H16" i="36"/>
  <c r="I16" i="36" s="1"/>
  <c r="G16" i="36"/>
  <c r="F16" i="36"/>
  <c r="E16" i="36"/>
  <c r="J15" i="36"/>
  <c r="K15" i="36" s="1"/>
  <c r="H15" i="36"/>
  <c r="I15" i="36" s="1"/>
  <c r="G15" i="36"/>
  <c r="F15" i="36"/>
  <c r="E15" i="36"/>
  <c r="J14" i="36"/>
  <c r="K14" i="36" s="1"/>
  <c r="H14" i="36"/>
  <c r="I14" i="36" s="1"/>
  <c r="G14" i="36"/>
  <c r="F14" i="36"/>
  <c r="E14" i="36"/>
  <c r="J13" i="36"/>
  <c r="K13" i="36" s="1"/>
  <c r="H13" i="36"/>
  <c r="I13" i="36" s="1"/>
  <c r="G13" i="36"/>
  <c r="F13" i="36"/>
  <c r="E13" i="36"/>
  <c r="J85" i="35"/>
  <c r="K85" i="35" s="1"/>
  <c r="H85" i="35"/>
  <c r="I85" i="35" s="1"/>
  <c r="G85" i="35"/>
  <c r="F85" i="35"/>
  <c r="E85" i="35"/>
  <c r="J84" i="35"/>
  <c r="K84" i="35" s="1"/>
  <c r="H84" i="35"/>
  <c r="I84" i="35" s="1"/>
  <c r="G84" i="35"/>
  <c r="F84" i="35"/>
  <c r="E84" i="35"/>
  <c r="J83" i="35"/>
  <c r="K83" i="35" s="1"/>
  <c r="H83" i="35"/>
  <c r="I83" i="35" s="1"/>
  <c r="G83" i="35"/>
  <c r="F83" i="35"/>
  <c r="E83" i="35"/>
  <c r="J82" i="35"/>
  <c r="K82" i="35" s="1"/>
  <c r="H82" i="35"/>
  <c r="I82" i="35" s="1"/>
  <c r="G82" i="35"/>
  <c r="F82" i="35"/>
  <c r="E82" i="35"/>
  <c r="J81" i="35"/>
  <c r="K81" i="35" s="1"/>
  <c r="H81" i="35"/>
  <c r="I81" i="35" s="1"/>
  <c r="G81" i="35"/>
  <c r="F81" i="35"/>
  <c r="E81" i="35"/>
  <c r="J80" i="35"/>
  <c r="K80" i="35" s="1"/>
  <c r="H80" i="35"/>
  <c r="I80" i="35" s="1"/>
  <c r="G80" i="35"/>
  <c r="F80" i="35"/>
  <c r="E80" i="35"/>
  <c r="J79" i="35"/>
  <c r="K79" i="35" s="1"/>
  <c r="H79" i="35"/>
  <c r="I79" i="35" s="1"/>
  <c r="G79" i="35"/>
  <c r="F79" i="35"/>
  <c r="E79" i="35"/>
  <c r="J78" i="35"/>
  <c r="K78" i="35" s="1"/>
  <c r="H78" i="35"/>
  <c r="I78" i="35" s="1"/>
  <c r="G78" i="35"/>
  <c r="F78" i="35"/>
  <c r="E78" i="35"/>
  <c r="K77" i="35"/>
  <c r="I77" i="35"/>
  <c r="F77" i="35"/>
  <c r="E77" i="35"/>
  <c r="J76" i="35"/>
  <c r="K76" i="35" s="1"/>
  <c r="H76" i="35"/>
  <c r="I76" i="35" s="1"/>
  <c r="G76" i="35"/>
  <c r="F76" i="35"/>
  <c r="E76" i="35"/>
  <c r="K75" i="35"/>
  <c r="I75" i="35"/>
  <c r="E75" i="35"/>
  <c r="J74" i="35"/>
  <c r="K74" i="35" s="1"/>
  <c r="H74" i="35"/>
  <c r="I74" i="35" s="1"/>
  <c r="G74" i="35"/>
  <c r="F74" i="35"/>
  <c r="E74" i="35"/>
  <c r="J73" i="35"/>
  <c r="K73" i="35" s="1"/>
  <c r="H73" i="35"/>
  <c r="I73" i="35" s="1"/>
  <c r="G73" i="35"/>
  <c r="F73" i="35"/>
  <c r="E73" i="35"/>
  <c r="J72" i="35"/>
  <c r="K72" i="35" s="1"/>
  <c r="H72" i="35"/>
  <c r="I72" i="35" s="1"/>
  <c r="G72" i="35"/>
  <c r="F72" i="35"/>
  <c r="E72" i="35"/>
  <c r="J71" i="35"/>
  <c r="K71" i="35" s="1"/>
  <c r="H71" i="35"/>
  <c r="I71" i="35" s="1"/>
  <c r="G71" i="35"/>
  <c r="F71" i="35"/>
  <c r="E71" i="35"/>
  <c r="J70" i="35"/>
  <c r="K70" i="35" s="1"/>
  <c r="H70" i="35"/>
  <c r="I70" i="35" s="1"/>
  <c r="G70" i="35"/>
  <c r="F70" i="35"/>
  <c r="E70" i="35"/>
  <c r="J69" i="35"/>
  <c r="K69" i="35" s="1"/>
  <c r="H69" i="35"/>
  <c r="I69" i="35" s="1"/>
  <c r="G69" i="35"/>
  <c r="F69" i="35"/>
  <c r="E69" i="35"/>
  <c r="J68" i="35"/>
  <c r="K68" i="35" s="1"/>
  <c r="H68" i="35"/>
  <c r="I68" i="35" s="1"/>
  <c r="G68" i="35"/>
  <c r="F68" i="35"/>
  <c r="E68" i="35"/>
  <c r="J67" i="35"/>
  <c r="K67" i="35" s="1"/>
  <c r="H67" i="35"/>
  <c r="I67" i="35" s="1"/>
  <c r="G67" i="35"/>
  <c r="F67" i="35"/>
  <c r="E67" i="35"/>
  <c r="J66" i="35"/>
  <c r="K66" i="35" s="1"/>
  <c r="H66" i="35"/>
  <c r="I66" i="35" s="1"/>
  <c r="G66" i="35"/>
  <c r="F66" i="35"/>
  <c r="E66" i="35"/>
  <c r="J65" i="35"/>
  <c r="K65" i="35" s="1"/>
  <c r="H65" i="35"/>
  <c r="I65" i="35" s="1"/>
  <c r="G65" i="35"/>
  <c r="F65" i="35"/>
  <c r="E65" i="35"/>
  <c r="J64" i="35"/>
  <c r="K64" i="35" s="1"/>
  <c r="H64" i="35"/>
  <c r="I64" i="35" s="1"/>
  <c r="G64" i="35"/>
  <c r="F64" i="35"/>
  <c r="E64" i="35"/>
  <c r="J63" i="35"/>
  <c r="K63" i="35" s="1"/>
  <c r="H63" i="35"/>
  <c r="I63" i="35" s="1"/>
  <c r="G63" i="35"/>
  <c r="F63" i="35"/>
  <c r="E63" i="35"/>
  <c r="K62" i="35"/>
  <c r="I62" i="35"/>
  <c r="E62" i="35"/>
  <c r="J61" i="35"/>
  <c r="K61" i="35" s="1"/>
  <c r="H61" i="35"/>
  <c r="I61" i="35" s="1"/>
  <c r="G61" i="35"/>
  <c r="F61" i="35"/>
  <c r="E61" i="35"/>
  <c r="J60" i="35"/>
  <c r="K60" i="35" s="1"/>
  <c r="H60" i="35"/>
  <c r="I60" i="35" s="1"/>
  <c r="G60" i="35"/>
  <c r="F60" i="35"/>
  <c r="E60" i="35"/>
  <c r="J59" i="35"/>
  <c r="K59" i="35" s="1"/>
  <c r="H59" i="35"/>
  <c r="I59" i="35" s="1"/>
  <c r="G59" i="35"/>
  <c r="F59" i="35"/>
  <c r="E59" i="35"/>
  <c r="J58" i="35"/>
  <c r="K58" i="35" s="1"/>
  <c r="H58" i="35"/>
  <c r="I58" i="35" s="1"/>
  <c r="G58" i="35"/>
  <c r="F58" i="35"/>
  <c r="E58" i="35"/>
  <c r="J57" i="35"/>
  <c r="K57" i="35" s="1"/>
  <c r="H57" i="35"/>
  <c r="I57" i="35" s="1"/>
  <c r="G57" i="35"/>
  <c r="F57" i="35"/>
  <c r="E57" i="35"/>
  <c r="J56" i="35"/>
  <c r="K56" i="35" s="1"/>
  <c r="H56" i="35"/>
  <c r="I56" i="35" s="1"/>
  <c r="G56" i="35"/>
  <c r="F56" i="35"/>
  <c r="E56" i="35"/>
  <c r="J55" i="35"/>
  <c r="K55" i="35" s="1"/>
  <c r="H55" i="35"/>
  <c r="I55" i="35" s="1"/>
  <c r="G55" i="35"/>
  <c r="F55" i="35"/>
  <c r="E55" i="35"/>
  <c r="J54" i="35"/>
  <c r="K54" i="35" s="1"/>
  <c r="H54" i="35"/>
  <c r="I54" i="35" s="1"/>
  <c r="G54" i="35"/>
  <c r="F54" i="35"/>
  <c r="E54" i="35"/>
  <c r="J53" i="35"/>
  <c r="K53" i="35" s="1"/>
  <c r="H53" i="35"/>
  <c r="I53" i="35" s="1"/>
  <c r="G53" i="35"/>
  <c r="F53" i="35"/>
  <c r="E53" i="35"/>
  <c r="J52" i="35"/>
  <c r="K52" i="35" s="1"/>
  <c r="H52" i="35"/>
  <c r="I52" i="35" s="1"/>
  <c r="G52" i="35"/>
  <c r="F52" i="35"/>
  <c r="E52" i="35"/>
  <c r="J51" i="35"/>
  <c r="K51" i="35" s="1"/>
  <c r="H51" i="35"/>
  <c r="I51" i="35" s="1"/>
  <c r="G51" i="35"/>
  <c r="F51" i="35"/>
  <c r="E51" i="35"/>
  <c r="J50" i="35"/>
  <c r="K50" i="35" s="1"/>
  <c r="H50" i="35"/>
  <c r="I50" i="35" s="1"/>
  <c r="G50" i="35"/>
  <c r="F50" i="35"/>
  <c r="E50" i="35"/>
  <c r="J49" i="35"/>
  <c r="K49" i="35" s="1"/>
  <c r="H49" i="35"/>
  <c r="I49" i="35" s="1"/>
  <c r="G49" i="35"/>
  <c r="F49" i="35"/>
  <c r="E49" i="35"/>
  <c r="J48" i="35"/>
  <c r="K48" i="35" s="1"/>
  <c r="H48" i="35"/>
  <c r="I48" i="35" s="1"/>
  <c r="G48" i="35"/>
  <c r="F48" i="35"/>
  <c r="E48" i="35"/>
  <c r="J47" i="35"/>
  <c r="K47" i="35" s="1"/>
  <c r="H47" i="35"/>
  <c r="I47" i="35" s="1"/>
  <c r="G47" i="35"/>
  <c r="F47" i="35"/>
  <c r="E47" i="35"/>
  <c r="J46" i="35"/>
  <c r="K46" i="35" s="1"/>
  <c r="H46" i="35"/>
  <c r="I46" i="35" s="1"/>
  <c r="G46" i="35"/>
  <c r="F46" i="35"/>
  <c r="E46" i="35"/>
  <c r="J45" i="35"/>
  <c r="K45" i="35" s="1"/>
  <c r="H45" i="35"/>
  <c r="I45" i="35" s="1"/>
  <c r="G45" i="35"/>
  <c r="F45" i="35"/>
  <c r="E45" i="35"/>
  <c r="J44" i="35"/>
  <c r="K44" i="35" s="1"/>
  <c r="H44" i="35"/>
  <c r="I44" i="35" s="1"/>
  <c r="G44" i="35"/>
  <c r="F44" i="35"/>
  <c r="E44" i="35"/>
  <c r="J43" i="35"/>
  <c r="K43" i="35" s="1"/>
  <c r="H43" i="35"/>
  <c r="I43" i="35" s="1"/>
  <c r="G43" i="35"/>
  <c r="F43" i="35"/>
  <c r="E43" i="35"/>
  <c r="J42" i="35"/>
  <c r="K42" i="35" s="1"/>
  <c r="H42" i="35"/>
  <c r="I42" i="35" s="1"/>
  <c r="G42" i="35"/>
  <c r="F42" i="35"/>
  <c r="E42" i="35"/>
  <c r="J41" i="35"/>
  <c r="K41" i="35" s="1"/>
  <c r="H41" i="35"/>
  <c r="I41" i="35" s="1"/>
  <c r="G41" i="35"/>
  <c r="F41" i="35"/>
  <c r="E41" i="35"/>
  <c r="J40" i="35"/>
  <c r="K40" i="35" s="1"/>
  <c r="H40" i="35"/>
  <c r="I40" i="35" s="1"/>
  <c r="G40" i="35"/>
  <c r="F40" i="35"/>
  <c r="E40" i="35"/>
  <c r="J39" i="35"/>
  <c r="K39" i="35" s="1"/>
  <c r="H39" i="35"/>
  <c r="I39" i="35" s="1"/>
  <c r="G39" i="35"/>
  <c r="F39" i="35"/>
  <c r="E39" i="35"/>
  <c r="J38" i="35"/>
  <c r="K38" i="35" s="1"/>
  <c r="H38" i="35"/>
  <c r="I38" i="35" s="1"/>
  <c r="G38" i="35"/>
  <c r="F38" i="35"/>
  <c r="E38" i="35"/>
  <c r="J37" i="35"/>
  <c r="K37" i="35" s="1"/>
  <c r="H37" i="35"/>
  <c r="I37" i="35" s="1"/>
  <c r="G37" i="35"/>
  <c r="F37" i="35"/>
  <c r="E37" i="35"/>
  <c r="J36" i="35"/>
  <c r="K36" i="35" s="1"/>
  <c r="H36" i="35"/>
  <c r="I36" i="35" s="1"/>
  <c r="G36" i="35"/>
  <c r="F36" i="35"/>
  <c r="E36" i="35"/>
  <c r="J35" i="35"/>
  <c r="K35" i="35" s="1"/>
  <c r="H35" i="35"/>
  <c r="I35" i="35" s="1"/>
  <c r="G35" i="35"/>
  <c r="F35" i="35"/>
  <c r="E35" i="35"/>
  <c r="J34" i="35"/>
  <c r="K34" i="35" s="1"/>
  <c r="H34" i="35"/>
  <c r="I34" i="35" s="1"/>
  <c r="G34" i="35"/>
  <c r="F34" i="35"/>
  <c r="E34" i="35"/>
  <c r="J33" i="35"/>
  <c r="K33" i="35" s="1"/>
  <c r="H33" i="35"/>
  <c r="I33" i="35" s="1"/>
  <c r="G33" i="35"/>
  <c r="F33" i="35"/>
  <c r="E33" i="35"/>
  <c r="J32" i="35"/>
  <c r="K32" i="35" s="1"/>
  <c r="H32" i="35"/>
  <c r="I32" i="35" s="1"/>
  <c r="G32" i="35"/>
  <c r="F32" i="35"/>
  <c r="E32" i="35"/>
  <c r="J31" i="35"/>
  <c r="K31" i="35" s="1"/>
  <c r="H31" i="35"/>
  <c r="I31" i="35" s="1"/>
  <c r="G31" i="35"/>
  <c r="F31" i="35"/>
  <c r="E31" i="35"/>
  <c r="J30" i="35"/>
  <c r="K30" i="35" s="1"/>
  <c r="H30" i="35"/>
  <c r="I30" i="35" s="1"/>
  <c r="G30" i="35"/>
  <c r="F30" i="35"/>
  <c r="E30" i="35"/>
  <c r="J29" i="35"/>
  <c r="K29" i="35" s="1"/>
  <c r="H29" i="35"/>
  <c r="I29" i="35" s="1"/>
  <c r="G29" i="35"/>
  <c r="F29" i="35"/>
  <c r="E29" i="35"/>
  <c r="J28" i="35"/>
  <c r="K28" i="35" s="1"/>
  <c r="H28" i="35"/>
  <c r="I28" i="35" s="1"/>
  <c r="G28" i="35"/>
  <c r="F28" i="35"/>
  <c r="E28" i="35"/>
  <c r="J27" i="35"/>
  <c r="K27" i="35" s="1"/>
  <c r="H27" i="35"/>
  <c r="I27" i="35" s="1"/>
  <c r="G27" i="35"/>
  <c r="F27" i="35"/>
  <c r="E27" i="35"/>
  <c r="J26" i="35"/>
  <c r="K26" i="35" s="1"/>
  <c r="H26" i="35"/>
  <c r="I26" i="35" s="1"/>
  <c r="G26" i="35"/>
  <c r="F26" i="35"/>
  <c r="E26" i="35"/>
  <c r="K25" i="35"/>
  <c r="I25" i="35"/>
  <c r="F25" i="35"/>
  <c r="E25" i="35"/>
  <c r="J24" i="35"/>
  <c r="K24" i="35" s="1"/>
  <c r="H24" i="35"/>
  <c r="I24" i="35" s="1"/>
  <c r="G24" i="35"/>
  <c r="F24" i="35"/>
  <c r="E24" i="35"/>
  <c r="J23" i="35"/>
  <c r="K23" i="35" s="1"/>
  <c r="H23" i="35"/>
  <c r="I23" i="35" s="1"/>
  <c r="G23" i="35"/>
  <c r="F23" i="35"/>
  <c r="E23" i="35"/>
  <c r="J22" i="35"/>
  <c r="K22" i="35" s="1"/>
  <c r="H22" i="35"/>
  <c r="I22" i="35" s="1"/>
  <c r="G22" i="35"/>
  <c r="F22" i="35"/>
  <c r="E22" i="35"/>
  <c r="J21" i="35"/>
  <c r="K21" i="35" s="1"/>
  <c r="H21" i="35"/>
  <c r="I21" i="35" s="1"/>
  <c r="G21" i="35"/>
  <c r="F21" i="35"/>
  <c r="E21" i="35"/>
  <c r="J20" i="35"/>
  <c r="K20" i="35" s="1"/>
  <c r="H20" i="35"/>
  <c r="I20" i="35" s="1"/>
  <c r="G20" i="35"/>
  <c r="F20" i="35"/>
  <c r="E20" i="35"/>
  <c r="J19" i="35"/>
  <c r="K19" i="35" s="1"/>
  <c r="H19" i="35"/>
  <c r="I19" i="35" s="1"/>
  <c r="G19" i="35"/>
  <c r="F19" i="35"/>
  <c r="E19" i="35"/>
  <c r="J18" i="35"/>
  <c r="K18" i="35" s="1"/>
  <c r="H18" i="35"/>
  <c r="I18" i="35" s="1"/>
  <c r="G18" i="35"/>
  <c r="F18" i="35"/>
  <c r="E18" i="35"/>
  <c r="J17" i="35"/>
  <c r="K17" i="35" s="1"/>
  <c r="H17" i="35"/>
  <c r="I17" i="35" s="1"/>
  <c r="G17" i="35"/>
  <c r="F17" i="35"/>
  <c r="E17" i="35"/>
  <c r="J16" i="35"/>
  <c r="K16" i="35" s="1"/>
  <c r="H16" i="35"/>
  <c r="I16" i="35" s="1"/>
  <c r="G16" i="35"/>
  <c r="F16" i="35"/>
  <c r="E16" i="35"/>
  <c r="J15" i="35"/>
  <c r="K15" i="35" s="1"/>
  <c r="H15" i="35"/>
  <c r="I15" i="35" s="1"/>
  <c r="G15" i="35"/>
  <c r="F15" i="35"/>
  <c r="E15" i="35"/>
  <c r="J14" i="35"/>
  <c r="K14" i="35" s="1"/>
  <c r="H14" i="35"/>
  <c r="I14" i="35" s="1"/>
  <c r="G14" i="35"/>
  <c r="F14" i="35"/>
  <c r="E14" i="35"/>
  <c r="J13" i="35"/>
  <c r="K13" i="35" s="1"/>
  <c r="H13" i="35"/>
  <c r="I13" i="35" s="1"/>
  <c r="G13" i="35"/>
  <c r="F13" i="35"/>
  <c r="E13" i="35"/>
  <c r="J94" i="43"/>
  <c r="K94" i="43" s="1"/>
  <c r="H94" i="43"/>
  <c r="I94" i="43" s="1"/>
  <c r="G94" i="43"/>
  <c r="F94" i="43"/>
  <c r="E94" i="43"/>
  <c r="J93" i="43"/>
  <c r="K93" i="43" s="1"/>
  <c r="H93" i="43"/>
  <c r="I93" i="43" s="1"/>
  <c r="G93" i="43"/>
  <c r="F93" i="43"/>
  <c r="E93" i="43"/>
  <c r="J92" i="43"/>
  <c r="K92" i="43" s="1"/>
  <c r="H92" i="43"/>
  <c r="I92" i="43" s="1"/>
  <c r="G92" i="43"/>
  <c r="F92" i="43"/>
  <c r="E92" i="43"/>
  <c r="J91" i="43"/>
  <c r="K91" i="43" s="1"/>
  <c r="H91" i="43"/>
  <c r="I91" i="43" s="1"/>
  <c r="G91" i="43"/>
  <c r="F91" i="43"/>
  <c r="E91" i="43"/>
  <c r="J90" i="43"/>
  <c r="K90" i="43" s="1"/>
  <c r="H90" i="43"/>
  <c r="I90" i="43" s="1"/>
  <c r="G90" i="43"/>
  <c r="F90" i="43"/>
  <c r="E90" i="43"/>
  <c r="J89" i="43"/>
  <c r="K89" i="43" s="1"/>
  <c r="H89" i="43"/>
  <c r="I89" i="43" s="1"/>
  <c r="G89" i="43"/>
  <c r="F89" i="43"/>
  <c r="E89" i="43"/>
  <c r="J88" i="43"/>
  <c r="K88" i="43" s="1"/>
  <c r="H88" i="43"/>
  <c r="I88" i="43" s="1"/>
  <c r="G88" i="43"/>
  <c r="F88" i="43"/>
  <c r="E88" i="43"/>
  <c r="J87" i="43"/>
  <c r="K87" i="43" s="1"/>
  <c r="H87" i="43"/>
  <c r="I87" i="43" s="1"/>
  <c r="G87" i="43"/>
  <c r="F87" i="43"/>
  <c r="E87" i="43"/>
  <c r="J86" i="43"/>
  <c r="K86" i="43" s="1"/>
  <c r="H86" i="43"/>
  <c r="I86" i="43" s="1"/>
  <c r="G86" i="43"/>
  <c r="F86" i="43"/>
  <c r="E86" i="43"/>
  <c r="J85" i="43"/>
  <c r="K85" i="43" s="1"/>
  <c r="H85" i="43"/>
  <c r="I85" i="43" s="1"/>
  <c r="G85" i="43"/>
  <c r="F85" i="43"/>
  <c r="E85" i="43"/>
  <c r="J84" i="43"/>
  <c r="K84" i="43" s="1"/>
  <c r="H84" i="43"/>
  <c r="I84" i="43" s="1"/>
  <c r="G84" i="43"/>
  <c r="F84" i="43"/>
  <c r="E84" i="43"/>
  <c r="J83" i="43"/>
  <c r="K83" i="43" s="1"/>
  <c r="H83" i="43"/>
  <c r="I83" i="43" s="1"/>
  <c r="G83" i="43"/>
  <c r="F83" i="43"/>
  <c r="E83" i="43"/>
  <c r="J82" i="43"/>
  <c r="K82" i="43" s="1"/>
  <c r="H82" i="43"/>
  <c r="I82" i="43" s="1"/>
  <c r="G82" i="43"/>
  <c r="F82" i="43"/>
  <c r="E82" i="43"/>
  <c r="J81" i="43"/>
  <c r="K81" i="43" s="1"/>
  <c r="H81" i="43"/>
  <c r="I81" i="43" s="1"/>
  <c r="G81" i="43"/>
  <c r="F81" i="43"/>
  <c r="E81" i="43"/>
  <c r="J80" i="43"/>
  <c r="K80" i="43" s="1"/>
  <c r="H80" i="43"/>
  <c r="I80" i="43" s="1"/>
  <c r="G80" i="43"/>
  <c r="F80" i="43"/>
  <c r="E80" i="43"/>
  <c r="J79" i="43"/>
  <c r="K79" i="43" s="1"/>
  <c r="H79" i="43"/>
  <c r="I79" i="43" s="1"/>
  <c r="G79" i="43"/>
  <c r="F79" i="43"/>
  <c r="E79" i="43"/>
  <c r="J78" i="43"/>
  <c r="K78" i="43" s="1"/>
  <c r="H78" i="43"/>
  <c r="I78" i="43" s="1"/>
  <c r="G78" i="43"/>
  <c r="F78" i="43"/>
  <c r="E78" i="43"/>
  <c r="J77" i="43"/>
  <c r="K77" i="43" s="1"/>
  <c r="H77" i="43"/>
  <c r="I77" i="43" s="1"/>
  <c r="G77" i="43"/>
  <c r="F77" i="43"/>
  <c r="E77" i="43"/>
  <c r="J76" i="43"/>
  <c r="K76" i="43" s="1"/>
  <c r="H76" i="43"/>
  <c r="I76" i="43" s="1"/>
  <c r="G76" i="43"/>
  <c r="F76" i="43"/>
  <c r="E76" i="43"/>
  <c r="J75" i="43"/>
  <c r="K75" i="43" s="1"/>
  <c r="H75" i="43"/>
  <c r="I75" i="43" s="1"/>
  <c r="G75" i="43"/>
  <c r="F75" i="43"/>
  <c r="E75" i="43"/>
  <c r="J74" i="43"/>
  <c r="K74" i="43" s="1"/>
  <c r="H74" i="43"/>
  <c r="I74" i="43" s="1"/>
  <c r="G74" i="43"/>
  <c r="F74" i="43"/>
  <c r="E74" i="43"/>
  <c r="J73" i="43"/>
  <c r="K73" i="43" s="1"/>
  <c r="H73" i="43"/>
  <c r="I73" i="43" s="1"/>
  <c r="G73" i="43"/>
  <c r="F73" i="43"/>
  <c r="E73" i="43"/>
  <c r="J72" i="43"/>
  <c r="K72" i="43" s="1"/>
  <c r="H72" i="43"/>
  <c r="I72" i="43" s="1"/>
  <c r="G72" i="43"/>
  <c r="F72" i="43"/>
  <c r="E72" i="43"/>
  <c r="J71" i="43"/>
  <c r="K71" i="43" s="1"/>
  <c r="H71" i="43"/>
  <c r="I71" i="43" s="1"/>
  <c r="G71" i="43"/>
  <c r="F71" i="43"/>
  <c r="E71" i="43"/>
  <c r="J70" i="43"/>
  <c r="K70" i="43" s="1"/>
  <c r="H70" i="43"/>
  <c r="I70" i="43" s="1"/>
  <c r="G70" i="43"/>
  <c r="F70" i="43"/>
  <c r="E70" i="43"/>
  <c r="J69" i="43"/>
  <c r="K69" i="43" s="1"/>
  <c r="H69" i="43"/>
  <c r="I69" i="43" s="1"/>
  <c r="G69" i="43"/>
  <c r="F69" i="43"/>
  <c r="E69" i="43"/>
  <c r="J68" i="43"/>
  <c r="K68" i="43" s="1"/>
  <c r="H68" i="43"/>
  <c r="I68" i="43" s="1"/>
  <c r="G68" i="43"/>
  <c r="F68" i="43"/>
  <c r="E68" i="43"/>
  <c r="J67" i="43"/>
  <c r="K67" i="43" s="1"/>
  <c r="H67" i="43"/>
  <c r="I67" i="43" s="1"/>
  <c r="G67" i="43"/>
  <c r="F67" i="43"/>
  <c r="E67" i="43"/>
  <c r="J66" i="43"/>
  <c r="K66" i="43" s="1"/>
  <c r="H66" i="43"/>
  <c r="I66" i="43" s="1"/>
  <c r="G66" i="43"/>
  <c r="F66" i="43"/>
  <c r="E66" i="43"/>
  <c r="J65" i="43"/>
  <c r="K65" i="43" s="1"/>
  <c r="H65" i="43"/>
  <c r="I65" i="43" s="1"/>
  <c r="G65" i="43"/>
  <c r="F65" i="43"/>
  <c r="E65" i="43"/>
  <c r="J64" i="43"/>
  <c r="K64" i="43" s="1"/>
  <c r="H64" i="43"/>
  <c r="I64" i="43" s="1"/>
  <c r="G64" i="43"/>
  <c r="F64" i="43"/>
  <c r="E64" i="43"/>
  <c r="J63" i="43"/>
  <c r="K63" i="43" s="1"/>
  <c r="H63" i="43"/>
  <c r="I63" i="43" s="1"/>
  <c r="G63" i="43"/>
  <c r="F63" i="43"/>
  <c r="E63" i="43"/>
  <c r="J62" i="43"/>
  <c r="K62" i="43" s="1"/>
  <c r="H62" i="43"/>
  <c r="I62" i="43" s="1"/>
  <c r="G62" i="43"/>
  <c r="F62" i="43"/>
  <c r="E62" i="43"/>
  <c r="J61" i="43"/>
  <c r="K61" i="43" s="1"/>
  <c r="H61" i="43"/>
  <c r="I61" i="43" s="1"/>
  <c r="G61" i="43"/>
  <c r="F61" i="43"/>
  <c r="E61" i="43"/>
  <c r="J60" i="43"/>
  <c r="K60" i="43" s="1"/>
  <c r="H60" i="43"/>
  <c r="I60" i="43" s="1"/>
  <c r="G60" i="43"/>
  <c r="F60" i="43"/>
  <c r="E60" i="43"/>
  <c r="J59" i="43"/>
  <c r="K59" i="43" s="1"/>
  <c r="H59" i="43"/>
  <c r="I59" i="43" s="1"/>
  <c r="G59" i="43"/>
  <c r="F59" i="43"/>
  <c r="E59" i="43"/>
  <c r="J58" i="43"/>
  <c r="K58" i="43" s="1"/>
  <c r="H58" i="43"/>
  <c r="I58" i="43" s="1"/>
  <c r="G58" i="43"/>
  <c r="F58" i="43"/>
  <c r="E58" i="43"/>
  <c r="J57" i="43"/>
  <c r="K57" i="43" s="1"/>
  <c r="H57" i="43"/>
  <c r="I57" i="43" s="1"/>
  <c r="G57" i="43"/>
  <c r="F57" i="43"/>
  <c r="E57" i="43"/>
  <c r="J56" i="43"/>
  <c r="K56" i="43" s="1"/>
  <c r="H56" i="43"/>
  <c r="I56" i="43" s="1"/>
  <c r="G56" i="43"/>
  <c r="F56" i="43"/>
  <c r="E56" i="43"/>
  <c r="J55" i="43"/>
  <c r="K55" i="43" s="1"/>
  <c r="H55" i="43"/>
  <c r="I55" i="43" s="1"/>
  <c r="G55" i="43"/>
  <c r="F55" i="43"/>
  <c r="E55" i="43"/>
  <c r="J54" i="43"/>
  <c r="K54" i="43" s="1"/>
  <c r="H54" i="43"/>
  <c r="I54" i="43" s="1"/>
  <c r="G54" i="43"/>
  <c r="F54" i="43"/>
  <c r="E54" i="43"/>
  <c r="J53" i="43"/>
  <c r="K53" i="43" s="1"/>
  <c r="H53" i="43"/>
  <c r="I53" i="43" s="1"/>
  <c r="G53" i="43"/>
  <c r="F53" i="43"/>
  <c r="E53" i="43"/>
  <c r="J52" i="43"/>
  <c r="K52" i="43" s="1"/>
  <c r="H52" i="43"/>
  <c r="I52" i="43" s="1"/>
  <c r="G52" i="43"/>
  <c r="F52" i="43"/>
  <c r="E52" i="43"/>
  <c r="J51" i="43"/>
  <c r="K51" i="43" s="1"/>
  <c r="H51" i="43"/>
  <c r="I51" i="43" s="1"/>
  <c r="G51" i="43"/>
  <c r="F51" i="43"/>
  <c r="E51" i="43"/>
  <c r="J50" i="43"/>
  <c r="K50" i="43" s="1"/>
  <c r="H50" i="43"/>
  <c r="I50" i="43" s="1"/>
  <c r="G50" i="43"/>
  <c r="F50" i="43"/>
  <c r="E50" i="43"/>
  <c r="J49" i="43"/>
  <c r="K49" i="43" s="1"/>
  <c r="H49" i="43"/>
  <c r="I49" i="43" s="1"/>
  <c r="G49" i="43"/>
  <c r="F49" i="43"/>
  <c r="E49" i="43"/>
  <c r="J48" i="43"/>
  <c r="K48" i="43" s="1"/>
  <c r="H48" i="43"/>
  <c r="I48" i="43" s="1"/>
  <c r="G48" i="43"/>
  <c r="F48" i="43"/>
  <c r="E48" i="43"/>
  <c r="J47" i="43"/>
  <c r="K47" i="43" s="1"/>
  <c r="H47" i="43"/>
  <c r="I47" i="43" s="1"/>
  <c r="G47" i="43"/>
  <c r="F47" i="43"/>
  <c r="E47" i="43"/>
  <c r="J46" i="43"/>
  <c r="K46" i="43" s="1"/>
  <c r="H46" i="43"/>
  <c r="I46" i="43" s="1"/>
  <c r="G46" i="43"/>
  <c r="F46" i="43"/>
  <c r="E46" i="43"/>
  <c r="J45" i="43"/>
  <c r="K45" i="43" s="1"/>
  <c r="H45" i="43"/>
  <c r="I45" i="43" s="1"/>
  <c r="G45" i="43"/>
  <c r="F45" i="43"/>
  <c r="E45" i="43"/>
  <c r="J44" i="43"/>
  <c r="K44" i="43" s="1"/>
  <c r="H44" i="43"/>
  <c r="I44" i="43" s="1"/>
  <c r="G44" i="43"/>
  <c r="F44" i="43"/>
  <c r="E44" i="43"/>
  <c r="J43" i="43"/>
  <c r="K43" i="43" s="1"/>
  <c r="H43" i="43"/>
  <c r="I43" i="43" s="1"/>
  <c r="G43" i="43"/>
  <c r="F43" i="43"/>
  <c r="E43" i="43"/>
  <c r="J42" i="43"/>
  <c r="K42" i="43" s="1"/>
  <c r="H42" i="43"/>
  <c r="I42" i="43" s="1"/>
  <c r="G42" i="43"/>
  <c r="F42" i="43"/>
  <c r="E42" i="43"/>
  <c r="J41" i="43"/>
  <c r="K41" i="43" s="1"/>
  <c r="H41" i="43"/>
  <c r="I41" i="43" s="1"/>
  <c r="G41" i="43"/>
  <c r="F41" i="43"/>
  <c r="E41" i="43"/>
  <c r="J40" i="43"/>
  <c r="K40" i="43" s="1"/>
  <c r="H40" i="43"/>
  <c r="I40" i="43" s="1"/>
  <c r="G40" i="43"/>
  <c r="F40" i="43"/>
  <c r="E40" i="43"/>
  <c r="J39" i="43"/>
  <c r="K39" i="43" s="1"/>
  <c r="H39" i="43"/>
  <c r="I39" i="43" s="1"/>
  <c r="G39" i="43"/>
  <c r="F39" i="43"/>
  <c r="E39" i="43"/>
  <c r="J38" i="43"/>
  <c r="K38" i="43" s="1"/>
  <c r="H38" i="43"/>
  <c r="I38" i="43" s="1"/>
  <c r="G38" i="43"/>
  <c r="F38" i="43"/>
  <c r="E38" i="43"/>
  <c r="J37" i="43"/>
  <c r="K37" i="43" s="1"/>
  <c r="H37" i="43"/>
  <c r="I37" i="43" s="1"/>
  <c r="G37" i="43"/>
  <c r="F37" i="43"/>
  <c r="E37" i="43"/>
  <c r="J36" i="43"/>
  <c r="K36" i="43" s="1"/>
  <c r="H36" i="43"/>
  <c r="I36" i="43" s="1"/>
  <c r="G36" i="43"/>
  <c r="F36" i="43"/>
  <c r="E36" i="43"/>
  <c r="J35" i="43"/>
  <c r="K35" i="43" s="1"/>
  <c r="H35" i="43"/>
  <c r="I35" i="43" s="1"/>
  <c r="G35" i="43"/>
  <c r="F35" i="43"/>
  <c r="E35" i="43"/>
  <c r="J34" i="43"/>
  <c r="K34" i="43" s="1"/>
  <c r="H34" i="43"/>
  <c r="I34" i="43" s="1"/>
  <c r="G34" i="43"/>
  <c r="F34" i="43"/>
  <c r="E34" i="43"/>
  <c r="J33" i="43"/>
  <c r="K33" i="43" s="1"/>
  <c r="H33" i="43"/>
  <c r="I33" i="43" s="1"/>
  <c r="G33" i="43"/>
  <c r="F33" i="43"/>
  <c r="E33" i="43"/>
  <c r="J32" i="43"/>
  <c r="K32" i="43" s="1"/>
  <c r="H32" i="43"/>
  <c r="I32" i="43" s="1"/>
  <c r="G32" i="43"/>
  <c r="F32" i="43"/>
  <c r="E32" i="43"/>
  <c r="J31" i="43"/>
  <c r="K31" i="43" s="1"/>
  <c r="H31" i="43"/>
  <c r="I31" i="43" s="1"/>
  <c r="G31" i="43"/>
  <c r="F31" i="43"/>
  <c r="E31" i="43"/>
  <c r="J30" i="43"/>
  <c r="K30" i="43" s="1"/>
  <c r="H30" i="43"/>
  <c r="I30" i="43" s="1"/>
  <c r="G30" i="43"/>
  <c r="F30" i="43"/>
  <c r="E30" i="43"/>
  <c r="J29" i="43"/>
  <c r="K29" i="43" s="1"/>
  <c r="H29" i="43"/>
  <c r="I29" i="43" s="1"/>
  <c r="G29" i="43"/>
  <c r="F29" i="43"/>
  <c r="E29" i="43"/>
  <c r="J28" i="43"/>
  <c r="K28" i="43" s="1"/>
  <c r="H28" i="43"/>
  <c r="I28" i="43" s="1"/>
  <c r="G28" i="43"/>
  <c r="F28" i="43"/>
  <c r="E28" i="43"/>
  <c r="J27" i="43"/>
  <c r="K27" i="43" s="1"/>
  <c r="H27" i="43"/>
  <c r="I27" i="43" s="1"/>
  <c r="G27" i="43"/>
  <c r="F27" i="43"/>
  <c r="E27" i="43"/>
  <c r="J26" i="43"/>
  <c r="K26" i="43" s="1"/>
  <c r="H26" i="43"/>
  <c r="I26" i="43" s="1"/>
  <c r="G26" i="43"/>
  <c r="F26" i="43"/>
  <c r="E26" i="43"/>
  <c r="J25" i="43"/>
  <c r="K25" i="43" s="1"/>
  <c r="H25" i="43"/>
  <c r="I25" i="43" s="1"/>
  <c r="G25" i="43"/>
  <c r="F25" i="43"/>
  <c r="E25" i="43"/>
  <c r="J24" i="43"/>
  <c r="K24" i="43" s="1"/>
  <c r="H24" i="43"/>
  <c r="I24" i="43" s="1"/>
  <c r="G24" i="43"/>
  <c r="F24" i="43"/>
  <c r="E24" i="43"/>
  <c r="J23" i="43"/>
  <c r="K23" i="43" s="1"/>
  <c r="H23" i="43"/>
  <c r="I23" i="43" s="1"/>
  <c r="G23" i="43"/>
  <c r="F23" i="43"/>
  <c r="E23" i="43"/>
  <c r="J22" i="43"/>
  <c r="K22" i="43" s="1"/>
  <c r="H22" i="43"/>
  <c r="I22" i="43" s="1"/>
  <c r="G22" i="43"/>
  <c r="F22" i="43"/>
  <c r="E22" i="43"/>
  <c r="J21" i="43"/>
  <c r="K21" i="43" s="1"/>
  <c r="H21" i="43"/>
  <c r="I21" i="43" s="1"/>
  <c r="G21" i="43"/>
  <c r="F21" i="43"/>
  <c r="E21" i="43"/>
  <c r="J20" i="43"/>
  <c r="K20" i="43" s="1"/>
  <c r="H20" i="43"/>
  <c r="I20" i="43" s="1"/>
  <c r="G20" i="43"/>
  <c r="F20" i="43"/>
  <c r="E20" i="43"/>
  <c r="J19" i="43"/>
  <c r="K19" i="43" s="1"/>
  <c r="H19" i="43"/>
  <c r="I19" i="43" s="1"/>
  <c r="G19" i="43"/>
  <c r="F19" i="43"/>
  <c r="E19" i="43"/>
  <c r="J18" i="43"/>
  <c r="K18" i="43" s="1"/>
  <c r="H18" i="43"/>
  <c r="I18" i="43" s="1"/>
  <c r="G18" i="43"/>
  <c r="F18" i="43"/>
  <c r="E18" i="43"/>
  <c r="J17" i="43"/>
  <c r="K17" i="43" s="1"/>
  <c r="H17" i="43"/>
  <c r="I17" i="43" s="1"/>
  <c r="G17" i="43"/>
  <c r="F17" i="43"/>
  <c r="E17" i="43"/>
  <c r="J16" i="43"/>
  <c r="K16" i="43" s="1"/>
  <c r="H16" i="43"/>
  <c r="I16" i="43" s="1"/>
  <c r="G16" i="43"/>
  <c r="F16" i="43"/>
  <c r="E16" i="43"/>
  <c r="J15" i="43"/>
  <c r="K15" i="43" s="1"/>
  <c r="H15" i="43"/>
  <c r="I15" i="43" s="1"/>
  <c r="G15" i="43"/>
  <c r="F15" i="43"/>
  <c r="E15" i="43"/>
  <c r="J14" i="43"/>
  <c r="K14" i="43" s="1"/>
  <c r="H14" i="43"/>
  <c r="I14" i="43" s="1"/>
  <c r="G14" i="43"/>
  <c r="F14" i="43"/>
  <c r="E14" i="43"/>
  <c r="J13" i="43"/>
  <c r="K13" i="43" s="1"/>
  <c r="H17" i="34" s="1"/>
  <c r="H13" i="43"/>
  <c r="I13" i="43" s="1"/>
  <c r="G13" i="43"/>
  <c r="F13" i="43"/>
  <c r="E13" i="43"/>
  <c r="J49" i="41"/>
  <c r="K49" i="41" s="1"/>
  <c r="H49" i="41"/>
  <c r="I49" i="41" s="1"/>
  <c r="G49" i="41"/>
  <c r="F49" i="41"/>
  <c r="E49" i="41"/>
  <c r="J48" i="41"/>
  <c r="K48" i="41" s="1"/>
  <c r="H48" i="41"/>
  <c r="I48" i="41" s="1"/>
  <c r="G48" i="41"/>
  <c r="F48" i="41"/>
  <c r="E48" i="41"/>
  <c r="J47" i="41"/>
  <c r="K47" i="41" s="1"/>
  <c r="H47" i="41"/>
  <c r="I47" i="41" s="1"/>
  <c r="G47" i="41"/>
  <c r="F47" i="41"/>
  <c r="E47" i="41"/>
  <c r="J46" i="41"/>
  <c r="K46" i="41" s="1"/>
  <c r="H46" i="41"/>
  <c r="I46" i="41" s="1"/>
  <c r="G46" i="41"/>
  <c r="F46" i="41"/>
  <c r="E46" i="41"/>
  <c r="J45" i="41"/>
  <c r="K45" i="41" s="1"/>
  <c r="H45" i="41"/>
  <c r="I45" i="41" s="1"/>
  <c r="G45" i="41"/>
  <c r="F45" i="41"/>
  <c r="E45" i="41"/>
  <c r="J44" i="41"/>
  <c r="K44" i="41" s="1"/>
  <c r="H44" i="41"/>
  <c r="I44" i="41" s="1"/>
  <c r="G44" i="41"/>
  <c r="F44" i="41"/>
  <c r="E44" i="41"/>
  <c r="J43" i="41"/>
  <c r="K43" i="41" s="1"/>
  <c r="H43" i="41"/>
  <c r="I43" i="41" s="1"/>
  <c r="G43" i="41"/>
  <c r="F43" i="41"/>
  <c r="E43" i="41"/>
  <c r="J42" i="41"/>
  <c r="K42" i="41" s="1"/>
  <c r="H42" i="41"/>
  <c r="I42" i="41" s="1"/>
  <c r="G42" i="41"/>
  <c r="F42" i="41"/>
  <c r="E42" i="41"/>
  <c r="J41" i="41"/>
  <c r="K41" i="41" s="1"/>
  <c r="H41" i="41"/>
  <c r="I41" i="41" s="1"/>
  <c r="G41" i="41"/>
  <c r="F41" i="41"/>
  <c r="E41" i="41"/>
  <c r="J40" i="41"/>
  <c r="K40" i="41" s="1"/>
  <c r="H40" i="41"/>
  <c r="I40" i="41" s="1"/>
  <c r="G40" i="41"/>
  <c r="F40" i="41"/>
  <c r="E40" i="41"/>
  <c r="J39" i="41"/>
  <c r="K39" i="41" s="1"/>
  <c r="H39" i="41"/>
  <c r="I39" i="41" s="1"/>
  <c r="G39" i="41"/>
  <c r="F39" i="41"/>
  <c r="E39" i="41"/>
  <c r="J38" i="41"/>
  <c r="K38" i="41" s="1"/>
  <c r="H38" i="41"/>
  <c r="I38" i="41" s="1"/>
  <c r="G38" i="41"/>
  <c r="F38" i="41"/>
  <c r="E38" i="41"/>
  <c r="J37" i="41"/>
  <c r="K37" i="41" s="1"/>
  <c r="H37" i="41"/>
  <c r="I37" i="41" s="1"/>
  <c r="G37" i="41"/>
  <c r="F37" i="41"/>
  <c r="E37" i="41"/>
  <c r="J36" i="41"/>
  <c r="K36" i="41" s="1"/>
  <c r="H36" i="41"/>
  <c r="I36" i="41" s="1"/>
  <c r="G36" i="41"/>
  <c r="F36" i="41"/>
  <c r="E36" i="41"/>
  <c r="J35" i="41"/>
  <c r="K35" i="41" s="1"/>
  <c r="H35" i="41"/>
  <c r="I35" i="41" s="1"/>
  <c r="G35" i="41"/>
  <c r="F35" i="41"/>
  <c r="E35" i="41"/>
  <c r="J34" i="41"/>
  <c r="K34" i="41" s="1"/>
  <c r="H34" i="41"/>
  <c r="I34" i="41" s="1"/>
  <c r="G34" i="41"/>
  <c r="F34" i="41"/>
  <c r="E34" i="41"/>
  <c r="J33" i="41"/>
  <c r="K33" i="41" s="1"/>
  <c r="H33" i="41"/>
  <c r="I33" i="41" s="1"/>
  <c r="G33" i="41"/>
  <c r="F33" i="41"/>
  <c r="E33" i="41"/>
  <c r="J32" i="41"/>
  <c r="K32" i="41" s="1"/>
  <c r="H32" i="41"/>
  <c r="I32" i="41" s="1"/>
  <c r="G32" i="41"/>
  <c r="F32" i="41"/>
  <c r="E32" i="41"/>
  <c r="J31" i="41"/>
  <c r="K31" i="41" s="1"/>
  <c r="H31" i="41"/>
  <c r="I31" i="41" s="1"/>
  <c r="G31" i="41"/>
  <c r="F31" i="41"/>
  <c r="E31" i="41"/>
  <c r="J30" i="41"/>
  <c r="K30" i="41" s="1"/>
  <c r="H30" i="41"/>
  <c r="I30" i="41" s="1"/>
  <c r="G30" i="41"/>
  <c r="F30" i="41"/>
  <c r="E30" i="41"/>
  <c r="J29" i="41"/>
  <c r="K29" i="41" s="1"/>
  <c r="H29" i="41"/>
  <c r="I29" i="41" s="1"/>
  <c r="G29" i="41"/>
  <c r="F29" i="41"/>
  <c r="E29" i="41"/>
  <c r="J28" i="41"/>
  <c r="K28" i="41" s="1"/>
  <c r="H28" i="41"/>
  <c r="I28" i="41" s="1"/>
  <c r="G28" i="41"/>
  <c r="F28" i="41"/>
  <c r="E28" i="41"/>
  <c r="J27" i="41"/>
  <c r="K27" i="41" s="1"/>
  <c r="H27" i="41"/>
  <c r="I27" i="41" s="1"/>
  <c r="G27" i="41"/>
  <c r="F27" i="41"/>
  <c r="E27" i="41"/>
  <c r="J26" i="41"/>
  <c r="K26" i="41" s="1"/>
  <c r="H26" i="41"/>
  <c r="I26" i="41" s="1"/>
  <c r="G26" i="41"/>
  <c r="F26" i="41"/>
  <c r="E26" i="41"/>
  <c r="J25" i="41"/>
  <c r="K25" i="41" s="1"/>
  <c r="H25" i="41"/>
  <c r="I25" i="41" s="1"/>
  <c r="G25" i="41"/>
  <c r="F25" i="41"/>
  <c r="E25" i="41"/>
  <c r="J24" i="41"/>
  <c r="K24" i="41" s="1"/>
  <c r="H24" i="41"/>
  <c r="I24" i="41" s="1"/>
  <c r="G24" i="41"/>
  <c r="F24" i="41"/>
  <c r="E24" i="41"/>
  <c r="J23" i="41"/>
  <c r="K23" i="41" s="1"/>
  <c r="H23" i="41"/>
  <c r="I23" i="41" s="1"/>
  <c r="G23" i="41"/>
  <c r="F23" i="41"/>
  <c r="E23" i="41"/>
  <c r="J22" i="41"/>
  <c r="K22" i="41" s="1"/>
  <c r="H22" i="41"/>
  <c r="I22" i="41" s="1"/>
  <c r="G22" i="41"/>
  <c r="F22" i="41"/>
  <c r="E22" i="41"/>
  <c r="J21" i="41"/>
  <c r="K21" i="41" s="1"/>
  <c r="H21" i="41"/>
  <c r="I21" i="41" s="1"/>
  <c r="G21" i="41"/>
  <c r="F21" i="41"/>
  <c r="E21" i="41"/>
  <c r="J20" i="41"/>
  <c r="K20" i="41" s="1"/>
  <c r="H20" i="41"/>
  <c r="I20" i="41" s="1"/>
  <c r="G20" i="41"/>
  <c r="F20" i="41"/>
  <c r="E20" i="41"/>
  <c r="J19" i="41"/>
  <c r="K19" i="41" s="1"/>
  <c r="H19" i="41"/>
  <c r="I19" i="41" s="1"/>
  <c r="G19" i="41"/>
  <c r="F19" i="41"/>
  <c r="E19" i="41"/>
  <c r="J18" i="41"/>
  <c r="K18" i="41" s="1"/>
  <c r="H18" i="41"/>
  <c r="I18" i="41" s="1"/>
  <c r="G18" i="41"/>
  <c r="F18" i="41"/>
  <c r="E18" i="41"/>
  <c r="J17" i="41"/>
  <c r="K17" i="41" s="1"/>
  <c r="H17" i="41"/>
  <c r="I17" i="41" s="1"/>
  <c r="G17" i="41"/>
  <c r="F17" i="41"/>
  <c r="E17" i="41"/>
  <c r="J16" i="41"/>
  <c r="K16" i="41" s="1"/>
  <c r="H16" i="41"/>
  <c r="I16" i="41" s="1"/>
  <c r="G16" i="41"/>
  <c r="F16" i="41"/>
  <c r="E16" i="41"/>
  <c r="J15" i="41"/>
  <c r="K15" i="41" s="1"/>
  <c r="H15" i="41"/>
  <c r="I15" i="41" s="1"/>
  <c r="G15" i="41"/>
  <c r="F15" i="41"/>
  <c r="E15" i="41"/>
  <c r="J14" i="41"/>
  <c r="K14" i="41" s="1"/>
  <c r="H14" i="41"/>
  <c r="I14" i="41" s="1"/>
  <c r="G14" i="41"/>
  <c r="F14" i="41"/>
  <c r="E14" i="41"/>
  <c r="J13" i="41"/>
  <c r="K13" i="41" s="1"/>
  <c r="H13" i="41"/>
  <c r="I13" i="41" s="1"/>
  <c r="G13" i="41"/>
  <c r="F13" i="41"/>
  <c r="E13" i="41"/>
  <c r="J74" i="39"/>
  <c r="K74" i="39" s="1"/>
  <c r="H74" i="39"/>
  <c r="I74" i="39" s="1"/>
  <c r="G74" i="39"/>
  <c r="F74" i="39"/>
  <c r="E74" i="39"/>
  <c r="J73" i="39"/>
  <c r="K73" i="39" s="1"/>
  <c r="H73" i="39"/>
  <c r="I73" i="39" s="1"/>
  <c r="G73" i="39"/>
  <c r="F73" i="39"/>
  <c r="E73" i="39"/>
  <c r="J72" i="39"/>
  <c r="K72" i="39" s="1"/>
  <c r="H72" i="39"/>
  <c r="I72" i="39" s="1"/>
  <c r="G72" i="39"/>
  <c r="F72" i="39"/>
  <c r="E72" i="39"/>
  <c r="J71" i="39"/>
  <c r="K71" i="39" s="1"/>
  <c r="H71" i="39"/>
  <c r="I71" i="39" s="1"/>
  <c r="G71" i="39"/>
  <c r="F71" i="39"/>
  <c r="E71" i="39"/>
  <c r="J70" i="39"/>
  <c r="K70" i="39" s="1"/>
  <c r="H70" i="39"/>
  <c r="I70" i="39" s="1"/>
  <c r="G70" i="39"/>
  <c r="F70" i="39"/>
  <c r="E70" i="39"/>
  <c r="J69" i="39"/>
  <c r="K69" i="39" s="1"/>
  <c r="H69" i="39"/>
  <c r="I69" i="39" s="1"/>
  <c r="G69" i="39"/>
  <c r="F69" i="39"/>
  <c r="E69" i="39"/>
  <c r="J68" i="39"/>
  <c r="K68" i="39" s="1"/>
  <c r="H68" i="39"/>
  <c r="I68" i="39" s="1"/>
  <c r="G68" i="39"/>
  <c r="F68" i="39"/>
  <c r="E68" i="39"/>
  <c r="J67" i="39"/>
  <c r="K67" i="39" s="1"/>
  <c r="H67" i="39"/>
  <c r="I67" i="39" s="1"/>
  <c r="G67" i="39"/>
  <c r="F67" i="39"/>
  <c r="E67" i="39"/>
  <c r="J66" i="39"/>
  <c r="K66" i="39" s="1"/>
  <c r="H66" i="39"/>
  <c r="I66" i="39" s="1"/>
  <c r="G66" i="39"/>
  <c r="F66" i="39"/>
  <c r="E66" i="39"/>
  <c r="J65" i="39"/>
  <c r="K65" i="39" s="1"/>
  <c r="H65" i="39"/>
  <c r="I65" i="39" s="1"/>
  <c r="G65" i="39"/>
  <c r="F65" i="39"/>
  <c r="E65" i="39"/>
  <c r="J64" i="39"/>
  <c r="K64" i="39" s="1"/>
  <c r="H64" i="39"/>
  <c r="I64" i="39" s="1"/>
  <c r="G64" i="39"/>
  <c r="F64" i="39"/>
  <c r="E64" i="39"/>
  <c r="J63" i="39"/>
  <c r="K63" i="39" s="1"/>
  <c r="H63" i="39"/>
  <c r="I63" i="39" s="1"/>
  <c r="G63" i="39"/>
  <c r="F63" i="39"/>
  <c r="E63" i="39"/>
  <c r="J62" i="39"/>
  <c r="K62" i="39" s="1"/>
  <c r="H62" i="39"/>
  <c r="I62" i="39" s="1"/>
  <c r="G62" i="39"/>
  <c r="F62" i="39"/>
  <c r="E62" i="39"/>
  <c r="J61" i="39"/>
  <c r="K61" i="39" s="1"/>
  <c r="H61" i="39"/>
  <c r="I61" i="39" s="1"/>
  <c r="G61" i="39"/>
  <c r="F61" i="39"/>
  <c r="E61" i="39"/>
  <c r="J60" i="39"/>
  <c r="K60" i="39" s="1"/>
  <c r="H60" i="39"/>
  <c r="I60" i="39" s="1"/>
  <c r="G60" i="39"/>
  <c r="F60" i="39"/>
  <c r="E60" i="39"/>
  <c r="J59" i="39"/>
  <c r="K59" i="39" s="1"/>
  <c r="H59" i="39"/>
  <c r="I59" i="39" s="1"/>
  <c r="G59" i="39"/>
  <c r="F59" i="39"/>
  <c r="E59" i="39"/>
  <c r="J58" i="39"/>
  <c r="K58" i="39" s="1"/>
  <c r="H58" i="39"/>
  <c r="I58" i="39" s="1"/>
  <c r="G58" i="39"/>
  <c r="F58" i="39"/>
  <c r="E58" i="39"/>
  <c r="J57" i="39"/>
  <c r="K57" i="39" s="1"/>
  <c r="H57" i="39"/>
  <c r="I57" i="39" s="1"/>
  <c r="G57" i="39"/>
  <c r="F57" i="39"/>
  <c r="E57" i="39"/>
  <c r="J56" i="39"/>
  <c r="K56" i="39" s="1"/>
  <c r="H56" i="39"/>
  <c r="I56" i="39" s="1"/>
  <c r="G56" i="39"/>
  <c r="F56" i="39"/>
  <c r="E56" i="39"/>
  <c r="J55" i="39"/>
  <c r="K55" i="39" s="1"/>
  <c r="H55" i="39"/>
  <c r="I55" i="39" s="1"/>
  <c r="G55" i="39"/>
  <c r="F55" i="39"/>
  <c r="E55" i="39"/>
  <c r="J54" i="39"/>
  <c r="K54" i="39" s="1"/>
  <c r="H54" i="39"/>
  <c r="I54" i="39" s="1"/>
  <c r="G54" i="39"/>
  <c r="F54" i="39"/>
  <c r="E54" i="39"/>
  <c r="J53" i="39"/>
  <c r="K53" i="39" s="1"/>
  <c r="H53" i="39"/>
  <c r="I53" i="39" s="1"/>
  <c r="G53" i="39"/>
  <c r="F53" i="39"/>
  <c r="E53" i="39"/>
  <c r="J52" i="39"/>
  <c r="K52" i="39" s="1"/>
  <c r="H52" i="39"/>
  <c r="I52" i="39" s="1"/>
  <c r="G52" i="39"/>
  <c r="F52" i="39"/>
  <c r="E52" i="39"/>
  <c r="J51" i="39"/>
  <c r="K51" i="39" s="1"/>
  <c r="H51" i="39"/>
  <c r="I51" i="39" s="1"/>
  <c r="G51" i="39"/>
  <c r="F51" i="39"/>
  <c r="E51" i="39"/>
  <c r="J50" i="39"/>
  <c r="K50" i="39" s="1"/>
  <c r="H50" i="39"/>
  <c r="I50" i="39" s="1"/>
  <c r="G50" i="39"/>
  <c r="F50" i="39"/>
  <c r="E50" i="39"/>
  <c r="J49" i="39"/>
  <c r="K49" i="39" s="1"/>
  <c r="H49" i="39"/>
  <c r="I49" i="39" s="1"/>
  <c r="G49" i="39"/>
  <c r="F49" i="39"/>
  <c r="E49" i="39"/>
  <c r="J48" i="39"/>
  <c r="K48" i="39" s="1"/>
  <c r="H48" i="39"/>
  <c r="I48" i="39" s="1"/>
  <c r="G48" i="39"/>
  <c r="F48" i="39"/>
  <c r="E48" i="39"/>
  <c r="J47" i="39"/>
  <c r="K47" i="39" s="1"/>
  <c r="H47" i="39"/>
  <c r="I47" i="39" s="1"/>
  <c r="G47" i="39"/>
  <c r="F47" i="39"/>
  <c r="E47" i="39"/>
  <c r="J46" i="39"/>
  <c r="K46" i="39" s="1"/>
  <c r="H46" i="39"/>
  <c r="I46" i="39" s="1"/>
  <c r="G46" i="39"/>
  <c r="F46" i="39"/>
  <c r="E46" i="39"/>
  <c r="J45" i="39"/>
  <c r="K45" i="39" s="1"/>
  <c r="H45" i="39"/>
  <c r="I45" i="39" s="1"/>
  <c r="G45" i="39"/>
  <c r="F45" i="39"/>
  <c r="E45" i="39"/>
  <c r="J44" i="39"/>
  <c r="K44" i="39" s="1"/>
  <c r="H44" i="39"/>
  <c r="I44" i="39" s="1"/>
  <c r="G44" i="39"/>
  <c r="F44" i="39"/>
  <c r="E44" i="39"/>
  <c r="J43" i="39"/>
  <c r="K43" i="39" s="1"/>
  <c r="H43" i="39"/>
  <c r="I43" i="39" s="1"/>
  <c r="G43" i="39"/>
  <c r="F43" i="39"/>
  <c r="E43" i="39"/>
  <c r="J42" i="39"/>
  <c r="K42" i="39" s="1"/>
  <c r="H42" i="39"/>
  <c r="I42" i="39" s="1"/>
  <c r="G42" i="39"/>
  <c r="F42" i="39"/>
  <c r="E42" i="39"/>
  <c r="J41" i="39"/>
  <c r="K41" i="39" s="1"/>
  <c r="H41" i="39"/>
  <c r="I41" i="39" s="1"/>
  <c r="G41" i="39"/>
  <c r="F41" i="39"/>
  <c r="E41" i="39"/>
  <c r="J40" i="39"/>
  <c r="K40" i="39" s="1"/>
  <c r="H40" i="39"/>
  <c r="I40" i="39" s="1"/>
  <c r="G40" i="39"/>
  <c r="F40" i="39"/>
  <c r="E40" i="39"/>
  <c r="J39" i="39"/>
  <c r="K39" i="39" s="1"/>
  <c r="H39" i="39"/>
  <c r="I39" i="39" s="1"/>
  <c r="G39" i="39"/>
  <c r="F39" i="39"/>
  <c r="E39" i="39"/>
  <c r="J38" i="39"/>
  <c r="K38" i="39" s="1"/>
  <c r="H38" i="39"/>
  <c r="I38" i="39" s="1"/>
  <c r="G38" i="39"/>
  <c r="F38" i="39"/>
  <c r="E38" i="39"/>
  <c r="J37" i="39"/>
  <c r="K37" i="39" s="1"/>
  <c r="H37" i="39"/>
  <c r="I37" i="39" s="1"/>
  <c r="G37" i="39"/>
  <c r="F37" i="39"/>
  <c r="E37" i="39"/>
  <c r="J36" i="39"/>
  <c r="K36" i="39" s="1"/>
  <c r="H36" i="39"/>
  <c r="I36" i="39" s="1"/>
  <c r="G36" i="39"/>
  <c r="F36" i="39"/>
  <c r="E36" i="39"/>
  <c r="J35" i="39"/>
  <c r="K35" i="39" s="1"/>
  <c r="H35" i="39"/>
  <c r="I35" i="39" s="1"/>
  <c r="G35" i="39"/>
  <c r="F35" i="39"/>
  <c r="E35" i="39"/>
  <c r="J34" i="39"/>
  <c r="K34" i="39" s="1"/>
  <c r="H34" i="39"/>
  <c r="I34" i="39" s="1"/>
  <c r="G34" i="39"/>
  <c r="F34" i="39"/>
  <c r="E34" i="39"/>
  <c r="J33" i="39"/>
  <c r="K33" i="39" s="1"/>
  <c r="H33" i="39"/>
  <c r="I33" i="39" s="1"/>
  <c r="G33" i="39"/>
  <c r="F33" i="39"/>
  <c r="E33" i="39"/>
  <c r="J32" i="39"/>
  <c r="K32" i="39" s="1"/>
  <c r="H32" i="39"/>
  <c r="I32" i="39" s="1"/>
  <c r="G32" i="39"/>
  <c r="F32" i="39"/>
  <c r="E32" i="39"/>
  <c r="J31" i="39"/>
  <c r="K31" i="39" s="1"/>
  <c r="H31" i="39"/>
  <c r="I31" i="39" s="1"/>
  <c r="G31" i="39"/>
  <c r="F31" i="39"/>
  <c r="E31" i="39"/>
  <c r="J30" i="39"/>
  <c r="K30" i="39" s="1"/>
  <c r="H30" i="39"/>
  <c r="I30" i="39" s="1"/>
  <c r="G30" i="39"/>
  <c r="F30" i="39"/>
  <c r="E30" i="39"/>
  <c r="J29" i="39"/>
  <c r="K29" i="39" s="1"/>
  <c r="H29" i="39"/>
  <c r="I29" i="39" s="1"/>
  <c r="G29" i="39"/>
  <c r="F29" i="39"/>
  <c r="E29" i="39"/>
  <c r="J28" i="39"/>
  <c r="K28" i="39" s="1"/>
  <c r="H28" i="39"/>
  <c r="I28" i="39" s="1"/>
  <c r="G28" i="39"/>
  <c r="F28" i="39"/>
  <c r="E28" i="39"/>
  <c r="K27" i="39"/>
  <c r="H27" i="39"/>
  <c r="I27" i="39" s="1"/>
  <c r="F27" i="39"/>
  <c r="E27" i="39"/>
  <c r="J26" i="39"/>
  <c r="K26" i="39" s="1"/>
  <c r="H26" i="39"/>
  <c r="I26" i="39" s="1"/>
  <c r="G26" i="39"/>
  <c r="F26" i="39"/>
  <c r="E26" i="39"/>
  <c r="J25" i="39"/>
  <c r="K25" i="39" s="1"/>
  <c r="H25" i="39"/>
  <c r="I25" i="39" s="1"/>
  <c r="G25" i="39"/>
  <c r="F25" i="39"/>
  <c r="E25" i="39"/>
  <c r="J24" i="39"/>
  <c r="K24" i="39" s="1"/>
  <c r="H24" i="39"/>
  <c r="I24" i="39" s="1"/>
  <c r="G24" i="39"/>
  <c r="F24" i="39"/>
  <c r="E24" i="39"/>
  <c r="J23" i="39"/>
  <c r="K23" i="39" s="1"/>
  <c r="H23" i="39"/>
  <c r="I23" i="39" s="1"/>
  <c r="G23" i="39"/>
  <c r="F23" i="39"/>
  <c r="E23" i="39"/>
  <c r="J22" i="39"/>
  <c r="K22" i="39" s="1"/>
  <c r="H22" i="39"/>
  <c r="I22" i="39" s="1"/>
  <c r="G22" i="39"/>
  <c r="F22" i="39"/>
  <c r="E22" i="39"/>
  <c r="J21" i="39"/>
  <c r="K21" i="39" s="1"/>
  <c r="H21" i="39"/>
  <c r="I21" i="39" s="1"/>
  <c r="G21" i="39"/>
  <c r="F21" i="39"/>
  <c r="E21" i="39"/>
  <c r="J20" i="39"/>
  <c r="K20" i="39" s="1"/>
  <c r="H20" i="39"/>
  <c r="I20" i="39" s="1"/>
  <c r="G20" i="39"/>
  <c r="F20" i="39"/>
  <c r="E20" i="39"/>
  <c r="J19" i="39"/>
  <c r="K19" i="39" s="1"/>
  <c r="H19" i="39"/>
  <c r="I19" i="39" s="1"/>
  <c r="G19" i="39"/>
  <c r="F19" i="39"/>
  <c r="E19" i="39"/>
  <c r="J18" i="39"/>
  <c r="K18" i="39" s="1"/>
  <c r="H18" i="39"/>
  <c r="I18" i="39" s="1"/>
  <c r="G18" i="39"/>
  <c r="F18" i="39"/>
  <c r="E18" i="39"/>
  <c r="J17" i="39"/>
  <c r="K17" i="39" s="1"/>
  <c r="H17" i="39"/>
  <c r="I17" i="39" s="1"/>
  <c r="G17" i="39"/>
  <c r="F17" i="39"/>
  <c r="E17" i="39"/>
  <c r="J16" i="39"/>
  <c r="K16" i="39" s="1"/>
  <c r="H16" i="39"/>
  <c r="I16" i="39" s="1"/>
  <c r="G16" i="39"/>
  <c r="F16" i="39"/>
  <c r="E16" i="39"/>
  <c r="J15" i="39"/>
  <c r="K15" i="39" s="1"/>
  <c r="H15" i="39"/>
  <c r="I15" i="39" s="1"/>
  <c r="G15" i="39"/>
  <c r="F15" i="39"/>
  <c r="E15" i="39"/>
  <c r="J14" i="39"/>
  <c r="K14" i="39" s="1"/>
  <c r="H14" i="39"/>
  <c r="I14" i="39" s="1"/>
  <c r="G14" i="39"/>
  <c r="F14" i="39"/>
  <c r="E14" i="39"/>
  <c r="J13" i="39"/>
  <c r="K13" i="39" s="1"/>
  <c r="H13" i="39"/>
  <c r="I13" i="39" s="1"/>
  <c r="G13" i="39"/>
  <c r="F13" i="39"/>
  <c r="E13" i="39"/>
  <c r="J80" i="38"/>
  <c r="K80" i="38" s="1"/>
  <c r="H80" i="38"/>
  <c r="I80" i="38" s="1"/>
  <c r="G80" i="38"/>
  <c r="F80" i="38"/>
  <c r="E80" i="38"/>
  <c r="J79" i="38"/>
  <c r="K79" i="38" s="1"/>
  <c r="H79" i="38"/>
  <c r="I79" i="38" s="1"/>
  <c r="G79" i="38"/>
  <c r="F79" i="38"/>
  <c r="E79" i="38"/>
  <c r="J78" i="38"/>
  <c r="K78" i="38" s="1"/>
  <c r="H78" i="38"/>
  <c r="I78" i="38" s="1"/>
  <c r="F78" i="38"/>
  <c r="E78" i="38"/>
  <c r="J77" i="38"/>
  <c r="K77" i="38" s="1"/>
  <c r="H77" i="38"/>
  <c r="I77" i="38" s="1"/>
  <c r="G77" i="38"/>
  <c r="F77" i="38"/>
  <c r="E77" i="38"/>
  <c r="J76" i="38"/>
  <c r="K76" i="38" s="1"/>
  <c r="H76" i="38"/>
  <c r="I76" i="38" s="1"/>
  <c r="G76" i="38"/>
  <c r="F76" i="38"/>
  <c r="E76" i="38"/>
  <c r="J75" i="38"/>
  <c r="K75" i="38" s="1"/>
  <c r="H75" i="38"/>
  <c r="I75" i="38" s="1"/>
  <c r="G75" i="38"/>
  <c r="F75" i="38"/>
  <c r="E75" i="38"/>
  <c r="J74" i="38"/>
  <c r="K74" i="38" s="1"/>
  <c r="H74" i="38"/>
  <c r="I74" i="38" s="1"/>
  <c r="F74" i="38"/>
  <c r="E74" i="38"/>
  <c r="J73" i="38"/>
  <c r="K73" i="38" s="1"/>
  <c r="H73" i="38"/>
  <c r="I73" i="38" s="1"/>
  <c r="F73" i="38"/>
  <c r="E73" i="38"/>
  <c r="J72" i="38"/>
  <c r="K72" i="38" s="1"/>
  <c r="H72" i="38"/>
  <c r="I72" i="38" s="1"/>
  <c r="G72" i="38"/>
  <c r="F72" i="38"/>
  <c r="E72" i="38"/>
  <c r="J71" i="38"/>
  <c r="K71" i="38" s="1"/>
  <c r="H71" i="38"/>
  <c r="I71" i="38" s="1"/>
  <c r="G71" i="38"/>
  <c r="F71" i="38"/>
  <c r="E71" i="38"/>
  <c r="J70" i="38"/>
  <c r="K70" i="38" s="1"/>
  <c r="H70" i="38"/>
  <c r="I70" i="38" s="1"/>
  <c r="G70" i="38"/>
  <c r="F70" i="38"/>
  <c r="E70" i="38"/>
  <c r="J69" i="38"/>
  <c r="K69" i="38" s="1"/>
  <c r="H69" i="38"/>
  <c r="I69" i="38" s="1"/>
  <c r="G69" i="38"/>
  <c r="F69" i="38"/>
  <c r="E69" i="38"/>
  <c r="J68" i="38"/>
  <c r="K68" i="38" s="1"/>
  <c r="H68" i="38"/>
  <c r="I68" i="38" s="1"/>
  <c r="F68" i="38"/>
  <c r="E68" i="38"/>
  <c r="J67" i="38"/>
  <c r="K67" i="38" s="1"/>
  <c r="H67" i="38"/>
  <c r="I67" i="38" s="1"/>
  <c r="G67" i="38"/>
  <c r="F67" i="38"/>
  <c r="E67" i="38"/>
  <c r="J66" i="38"/>
  <c r="K66" i="38" s="1"/>
  <c r="H66" i="38"/>
  <c r="I66" i="38" s="1"/>
  <c r="G66" i="38"/>
  <c r="F66" i="38"/>
  <c r="E66" i="38"/>
  <c r="J65" i="38"/>
  <c r="K65" i="38" s="1"/>
  <c r="H65" i="38"/>
  <c r="I65" i="38" s="1"/>
  <c r="G65" i="38"/>
  <c r="F65" i="38"/>
  <c r="E65" i="38"/>
  <c r="J64" i="38"/>
  <c r="K64" i="38" s="1"/>
  <c r="H64" i="38"/>
  <c r="I64" i="38" s="1"/>
  <c r="G64" i="38"/>
  <c r="F64" i="38"/>
  <c r="E64" i="38"/>
  <c r="J63" i="38"/>
  <c r="K63" i="38" s="1"/>
  <c r="H63" i="38"/>
  <c r="I63" i="38" s="1"/>
  <c r="G63" i="38"/>
  <c r="F63" i="38"/>
  <c r="E63" i="38"/>
  <c r="J62" i="38"/>
  <c r="K62" i="38" s="1"/>
  <c r="H62" i="38"/>
  <c r="I62" i="38" s="1"/>
  <c r="F62" i="38"/>
  <c r="E62" i="38"/>
  <c r="J61" i="38"/>
  <c r="K61" i="38" s="1"/>
  <c r="H61" i="38"/>
  <c r="I61" i="38" s="1"/>
  <c r="G61" i="38"/>
  <c r="F61" i="38"/>
  <c r="E61" i="38"/>
  <c r="J60" i="38"/>
  <c r="K60" i="38" s="1"/>
  <c r="H60" i="38"/>
  <c r="I60" i="38" s="1"/>
  <c r="G60" i="38"/>
  <c r="F60" i="38"/>
  <c r="E60" i="38"/>
  <c r="J59" i="38"/>
  <c r="K59" i="38" s="1"/>
  <c r="H59" i="38"/>
  <c r="I59" i="38" s="1"/>
  <c r="G59" i="38"/>
  <c r="F59" i="38"/>
  <c r="E59" i="38"/>
  <c r="J58" i="38"/>
  <c r="K58" i="38" s="1"/>
  <c r="H58" i="38"/>
  <c r="I58" i="38" s="1"/>
  <c r="G58" i="38"/>
  <c r="F58" i="38"/>
  <c r="E58" i="38"/>
  <c r="J57" i="38"/>
  <c r="K57" i="38" s="1"/>
  <c r="H57" i="38"/>
  <c r="I57" i="38" s="1"/>
  <c r="G57" i="38"/>
  <c r="F57" i="38"/>
  <c r="E57" i="38"/>
  <c r="J56" i="38"/>
  <c r="K56" i="38" s="1"/>
  <c r="H56" i="38"/>
  <c r="I56" i="38" s="1"/>
  <c r="G56" i="38"/>
  <c r="F56" i="38"/>
  <c r="E56" i="38"/>
  <c r="J55" i="38"/>
  <c r="K55" i="38" s="1"/>
  <c r="H55" i="38"/>
  <c r="I55" i="38" s="1"/>
  <c r="F55" i="38"/>
  <c r="E55" i="38"/>
  <c r="J54" i="38"/>
  <c r="K54" i="38" s="1"/>
  <c r="H54" i="38"/>
  <c r="I54" i="38" s="1"/>
  <c r="G54" i="38"/>
  <c r="F54" i="38"/>
  <c r="E54" i="38"/>
  <c r="J53" i="38"/>
  <c r="K53" i="38" s="1"/>
  <c r="H53" i="38"/>
  <c r="I53" i="38" s="1"/>
  <c r="F53" i="38"/>
  <c r="E53" i="38"/>
  <c r="J52" i="38"/>
  <c r="K52" i="38" s="1"/>
  <c r="H52" i="38"/>
  <c r="I52" i="38" s="1"/>
  <c r="G52" i="38"/>
  <c r="F52" i="38"/>
  <c r="E52" i="38"/>
  <c r="J51" i="38"/>
  <c r="K51" i="38" s="1"/>
  <c r="H51" i="38"/>
  <c r="I51" i="38" s="1"/>
  <c r="G51" i="38"/>
  <c r="F51" i="38"/>
  <c r="E51" i="38"/>
  <c r="J50" i="38"/>
  <c r="K50" i="38" s="1"/>
  <c r="H50" i="38"/>
  <c r="I50" i="38" s="1"/>
  <c r="G50" i="38"/>
  <c r="F50" i="38"/>
  <c r="E50" i="38"/>
  <c r="K49" i="38"/>
  <c r="I49" i="38"/>
  <c r="E49" i="38"/>
  <c r="J48" i="38"/>
  <c r="K48" i="38" s="1"/>
  <c r="H48" i="38"/>
  <c r="I48" i="38" s="1"/>
  <c r="G48" i="38"/>
  <c r="F48" i="38"/>
  <c r="E48" i="38"/>
  <c r="J47" i="38"/>
  <c r="K47" i="38" s="1"/>
  <c r="H47" i="38"/>
  <c r="I47" i="38" s="1"/>
  <c r="G47" i="38"/>
  <c r="F47" i="38"/>
  <c r="E47" i="38"/>
  <c r="J46" i="38"/>
  <c r="K46" i="38" s="1"/>
  <c r="H46" i="38"/>
  <c r="I46" i="38" s="1"/>
  <c r="G46" i="38"/>
  <c r="F46" i="38"/>
  <c r="E46" i="38"/>
  <c r="J45" i="38"/>
  <c r="K45" i="38" s="1"/>
  <c r="H45" i="38"/>
  <c r="I45" i="38" s="1"/>
  <c r="G45" i="38"/>
  <c r="F45" i="38"/>
  <c r="E45" i="38"/>
  <c r="J44" i="38"/>
  <c r="K44" i="38" s="1"/>
  <c r="H44" i="38"/>
  <c r="I44" i="38" s="1"/>
  <c r="G44" i="38"/>
  <c r="F44" i="38"/>
  <c r="E44" i="38"/>
  <c r="J43" i="38"/>
  <c r="K43" i="38" s="1"/>
  <c r="H43" i="38"/>
  <c r="I43" i="38" s="1"/>
  <c r="G43" i="38"/>
  <c r="F43" i="38"/>
  <c r="E43" i="38"/>
  <c r="J42" i="38"/>
  <c r="K42" i="38" s="1"/>
  <c r="H42" i="38"/>
  <c r="I42" i="38" s="1"/>
  <c r="F42" i="38"/>
  <c r="E42" i="38"/>
  <c r="J41" i="38"/>
  <c r="K41" i="38" s="1"/>
  <c r="H41" i="38"/>
  <c r="I41" i="38" s="1"/>
  <c r="G41" i="38"/>
  <c r="F41" i="38"/>
  <c r="E41" i="38"/>
  <c r="J40" i="38"/>
  <c r="K40" i="38" s="1"/>
  <c r="H40" i="38"/>
  <c r="I40" i="38" s="1"/>
  <c r="F40" i="38"/>
  <c r="E40" i="38"/>
  <c r="J39" i="38"/>
  <c r="K39" i="38" s="1"/>
  <c r="H39" i="38"/>
  <c r="I39" i="38" s="1"/>
  <c r="G39" i="38"/>
  <c r="F39" i="38"/>
  <c r="E39" i="38"/>
  <c r="J38" i="38"/>
  <c r="K38" i="38" s="1"/>
  <c r="H38" i="38"/>
  <c r="I38" i="38" s="1"/>
  <c r="G38" i="38"/>
  <c r="F38" i="38"/>
  <c r="E38" i="38"/>
  <c r="J37" i="38"/>
  <c r="K37" i="38" s="1"/>
  <c r="H37" i="38"/>
  <c r="I37" i="38" s="1"/>
  <c r="G37" i="38"/>
  <c r="F37" i="38"/>
  <c r="E37" i="38"/>
  <c r="J36" i="38"/>
  <c r="K36" i="38" s="1"/>
  <c r="H36" i="38"/>
  <c r="I36" i="38" s="1"/>
  <c r="G36" i="38"/>
  <c r="F36" i="38"/>
  <c r="E36" i="38"/>
  <c r="J35" i="38"/>
  <c r="K35" i="38" s="1"/>
  <c r="H35" i="38"/>
  <c r="I35" i="38" s="1"/>
  <c r="G35" i="38"/>
  <c r="F35" i="38"/>
  <c r="E35" i="38"/>
  <c r="J34" i="38"/>
  <c r="K34" i="38" s="1"/>
  <c r="H34" i="38"/>
  <c r="I34" i="38" s="1"/>
  <c r="G34" i="38"/>
  <c r="F34" i="38"/>
  <c r="E34" i="38"/>
  <c r="J33" i="38"/>
  <c r="K33" i="38" s="1"/>
  <c r="H33" i="38"/>
  <c r="I33" i="38" s="1"/>
  <c r="G33" i="38"/>
  <c r="F33" i="38"/>
  <c r="E33" i="38"/>
  <c r="J32" i="38"/>
  <c r="K32" i="38" s="1"/>
  <c r="H32" i="38"/>
  <c r="I32" i="38" s="1"/>
  <c r="F32" i="38"/>
  <c r="E32" i="38"/>
  <c r="J31" i="38"/>
  <c r="K31" i="38" s="1"/>
  <c r="H31" i="38"/>
  <c r="I31" i="38" s="1"/>
  <c r="G31" i="38"/>
  <c r="F31" i="38"/>
  <c r="E31" i="38"/>
  <c r="J30" i="38"/>
  <c r="K30" i="38" s="1"/>
  <c r="H30" i="38"/>
  <c r="I30" i="38" s="1"/>
  <c r="G30" i="38"/>
  <c r="F30" i="38"/>
  <c r="E30" i="38"/>
  <c r="J29" i="38"/>
  <c r="K29" i="38" s="1"/>
  <c r="H29" i="38"/>
  <c r="I29" i="38" s="1"/>
  <c r="F29" i="38"/>
  <c r="E29" i="38"/>
  <c r="J28" i="38"/>
  <c r="K28" i="38" s="1"/>
  <c r="H28" i="38"/>
  <c r="I28" i="38" s="1"/>
  <c r="F28" i="38"/>
  <c r="E28" i="38"/>
  <c r="J27" i="38"/>
  <c r="K27" i="38" s="1"/>
  <c r="H27" i="38"/>
  <c r="I27" i="38" s="1"/>
  <c r="F27" i="38"/>
  <c r="E27" i="38"/>
  <c r="J26" i="38"/>
  <c r="K26" i="38" s="1"/>
  <c r="H26" i="38"/>
  <c r="I26" i="38" s="1"/>
  <c r="G26" i="38"/>
  <c r="F26" i="38"/>
  <c r="E26" i="38"/>
  <c r="J25" i="38"/>
  <c r="K25" i="38" s="1"/>
  <c r="H25" i="38"/>
  <c r="I25" i="38" s="1"/>
  <c r="G25" i="38"/>
  <c r="F25" i="38"/>
  <c r="E25" i="38"/>
  <c r="J24" i="38"/>
  <c r="K24" i="38" s="1"/>
  <c r="H24" i="38"/>
  <c r="I24" i="38" s="1"/>
  <c r="G24" i="38"/>
  <c r="F24" i="38"/>
  <c r="E24" i="38"/>
  <c r="J23" i="38"/>
  <c r="K23" i="38" s="1"/>
  <c r="H23" i="38"/>
  <c r="I23" i="38" s="1"/>
  <c r="G23" i="38"/>
  <c r="F23" i="38"/>
  <c r="E23" i="38"/>
  <c r="J22" i="38"/>
  <c r="K22" i="38" s="1"/>
  <c r="H22" i="38"/>
  <c r="I22" i="38" s="1"/>
  <c r="G22" i="38"/>
  <c r="F22" i="38"/>
  <c r="E22" i="38"/>
  <c r="J21" i="38"/>
  <c r="K21" i="38" s="1"/>
  <c r="H21" i="38"/>
  <c r="I21" i="38" s="1"/>
  <c r="F21" i="38"/>
  <c r="E21" i="38"/>
  <c r="J20" i="38"/>
  <c r="K20" i="38" s="1"/>
  <c r="H20" i="38"/>
  <c r="I20" i="38" s="1"/>
  <c r="G20" i="38"/>
  <c r="F20" i="38"/>
  <c r="E20" i="38"/>
  <c r="J19" i="38"/>
  <c r="K19" i="38" s="1"/>
  <c r="H19" i="38"/>
  <c r="I19" i="38" s="1"/>
  <c r="G19" i="38"/>
  <c r="F19" i="38"/>
  <c r="E19" i="38"/>
  <c r="J18" i="38"/>
  <c r="K18" i="38" s="1"/>
  <c r="H18" i="38"/>
  <c r="I18" i="38" s="1"/>
  <c r="G18" i="38"/>
  <c r="F18" i="38"/>
  <c r="E18" i="38"/>
  <c r="J17" i="38"/>
  <c r="K17" i="38" s="1"/>
  <c r="H17" i="38"/>
  <c r="I17" i="38" s="1"/>
  <c r="G17" i="38"/>
  <c r="F17" i="38"/>
  <c r="E17" i="38"/>
  <c r="J16" i="38"/>
  <c r="K16" i="38" s="1"/>
  <c r="H16" i="38"/>
  <c r="I16" i="38" s="1"/>
  <c r="G16" i="38"/>
  <c r="F16" i="38"/>
  <c r="E16" i="38"/>
  <c r="J15" i="38"/>
  <c r="K15" i="38" s="1"/>
  <c r="H15" i="38"/>
  <c r="I15" i="38" s="1"/>
  <c r="F15" i="38"/>
  <c r="E15" i="38"/>
  <c r="J14" i="38"/>
  <c r="K14" i="38" s="1"/>
  <c r="H14" i="38"/>
  <c r="I14" i="38" s="1"/>
  <c r="F14" i="38"/>
  <c r="E14" i="38"/>
  <c r="J13" i="38"/>
  <c r="K13" i="38" s="1"/>
  <c r="H13" i="38"/>
  <c r="I13" i="38" s="1"/>
  <c r="G13" i="38"/>
  <c r="F13" i="38"/>
  <c r="E13" i="38"/>
  <c r="J79" i="37"/>
  <c r="K79" i="37" s="1"/>
  <c r="H79" i="37"/>
  <c r="I79" i="37" s="1"/>
  <c r="G79" i="37"/>
  <c r="F79" i="37"/>
  <c r="E79" i="37"/>
  <c r="J78" i="37"/>
  <c r="K78" i="37" s="1"/>
  <c r="H78" i="37"/>
  <c r="I78" i="37" s="1"/>
  <c r="G78" i="37"/>
  <c r="F78" i="37"/>
  <c r="E78" i="37"/>
  <c r="J77" i="37"/>
  <c r="K77" i="37" s="1"/>
  <c r="H77" i="37"/>
  <c r="I77" i="37" s="1"/>
  <c r="G77" i="37"/>
  <c r="F77" i="37"/>
  <c r="E77" i="37"/>
  <c r="J76" i="37"/>
  <c r="K76" i="37" s="1"/>
  <c r="H76" i="37"/>
  <c r="I76" i="37" s="1"/>
  <c r="G76" i="37"/>
  <c r="F76" i="37"/>
  <c r="E76" i="37"/>
  <c r="J75" i="37"/>
  <c r="K75" i="37" s="1"/>
  <c r="H75" i="37"/>
  <c r="I75" i="37" s="1"/>
  <c r="G75" i="37"/>
  <c r="F75" i="37"/>
  <c r="E75" i="37"/>
  <c r="J74" i="37"/>
  <c r="K74" i="37" s="1"/>
  <c r="H74" i="37"/>
  <c r="I74" i="37" s="1"/>
  <c r="G74" i="37"/>
  <c r="F74" i="37"/>
  <c r="E74" i="37"/>
  <c r="J73" i="37"/>
  <c r="K73" i="37" s="1"/>
  <c r="H73" i="37"/>
  <c r="I73" i="37" s="1"/>
  <c r="G73" i="37"/>
  <c r="F73" i="37"/>
  <c r="E73" i="37"/>
  <c r="J72" i="37"/>
  <c r="K72" i="37" s="1"/>
  <c r="H72" i="37"/>
  <c r="I72" i="37" s="1"/>
  <c r="G72" i="37"/>
  <c r="F72" i="37"/>
  <c r="E72" i="37"/>
  <c r="J71" i="37"/>
  <c r="K71" i="37" s="1"/>
  <c r="H71" i="37"/>
  <c r="I71" i="37" s="1"/>
  <c r="G71" i="37"/>
  <c r="F71" i="37"/>
  <c r="E71" i="37"/>
  <c r="J70" i="37"/>
  <c r="K70" i="37" s="1"/>
  <c r="H70" i="37"/>
  <c r="I70" i="37" s="1"/>
  <c r="G70" i="37"/>
  <c r="F70" i="37"/>
  <c r="E70" i="37"/>
  <c r="J69" i="37"/>
  <c r="K69" i="37" s="1"/>
  <c r="H69" i="37"/>
  <c r="I69" i="37" s="1"/>
  <c r="G69" i="37"/>
  <c r="F69" i="37"/>
  <c r="E69" i="37"/>
  <c r="J68" i="37"/>
  <c r="K68" i="37" s="1"/>
  <c r="H68" i="37"/>
  <c r="I68" i="37" s="1"/>
  <c r="G68" i="37"/>
  <c r="F68" i="37"/>
  <c r="E68" i="37"/>
  <c r="J67" i="37"/>
  <c r="K67" i="37" s="1"/>
  <c r="H67" i="37"/>
  <c r="I67" i="37" s="1"/>
  <c r="G67" i="37"/>
  <c r="F67" i="37"/>
  <c r="E67" i="37"/>
  <c r="J66" i="37"/>
  <c r="K66" i="37" s="1"/>
  <c r="H66" i="37"/>
  <c r="I66" i="37" s="1"/>
  <c r="G66" i="37"/>
  <c r="F66" i="37"/>
  <c r="E66" i="37"/>
  <c r="J65" i="37"/>
  <c r="K65" i="37" s="1"/>
  <c r="H65" i="37"/>
  <c r="I65" i="37" s="1"/>
  <c r="G65" i="37"/>
  <c r="F65" i="37"/>
  <c r="E65" i="37"/>
  <c r="J64" i="37"/>
  <c r="K64" i="37" s="1"/>
  <c r="H64" i="37"/>
  <c r="I64" i="37" s="1"/>
  <c r="G64" i="37"/>
  <c r="F64" i="37"/>
  <c r="E64" i="37"/>
  <c r="J63" i="37"/>
  <c r="K63" i="37" s="1"/>
  <c r="H63" i="37"/>
  <c r="I63" i="37" s="1"/>
  <c r="G63" i="37"/>
  <c r="F63" i="37"/>
  <c r="E63" i="37"/>
  <c r="J62" i="37"/>
  <c r="K62" i="37" s="1"/>
  <c r="H62" i="37"/>
  <c r="I62" i="37" s="1"/>
  <c r="G62" i="37"/>
  <c r="F62" i="37"/>
  <c r="E62" i="37"/>
  <c r="J61" i="37"/>
  <c r="K61" i="37" s="1"/>
  <c r="H61" i="37"/>
  <c r="I61" i="37" s="1"/>
  <c r="G61" i="37"/>
  <c r="F61" i="37"/>
  <c r="E61" i="37"/>
  <c r="J60" i="37"/>
  <c r="K60" i="37" s="1"/>
  <c r="H60" i="37"/>
  <c r="I60" i="37" s="1"/>
  <c r="G60" i="37"/>
  <c r="F60" i="37"/>
  <c r="E60" i="37"/>
  <c r="J59" i="37"/>
  <c r="K59" i="37" s="1"/>
  <c r="H59" i="37"/>
  <c r="I59" i="37" s="1"/>
  <c r="G59" i="37"/>
  <c r="F59" i="37"/>
  <c r="E59" i="37"/>
  <c r="J58" i="37"/>
  <c r="K58" i="37" s="1"/>
  <c r="H58" i="37"/>
  <c r="I58" i="37" s="1"/>
  <c r="G58" i="37"/>
  <c r="F58" i="37"/>
  <c r="E58" i="37"/>
  <c r="J57" i="37"/>
  <c r="K57" i="37" s="1"/>
  <c r="H57" i="37"/>
  <c r="I57" i="37" s="1"/>
  <c r="G57" i="37"/>
  <c r="F57" i="37"/>
  <c r="E57" i="37"/>
  <c r="J56" i="37"/>
  <c r="K56" i="37" s="1"/>
  <c r="H56" i="37"/>
  <c r="I56" i="37" s="1"/>
  <c r="G56" i="37"/>
  <c r="F56" i="37"/>
  <c r="E56" i="37"/>
  <c r="K55" i="37"/>
  <c r="I55" i="37"/>
  <c r="E55" i="37"/>
  <c r="J54" i="37"/>
  <c r="K54" i="37" s="1"/>
  <c r="H54" i="37"/>
  <c r="I54" i="37" s="1"/>
  <c r="G54" i="37"/>
  <c r="F54" i="37"/>
  <c r="E54" i="37"/>
  <c r="J53" i="37"/>
  <c r="K53" i="37" s="1"/>
  <c r="H53" i="37"/>
  <c r="I53" i="37" s="1"/>
  <c r="G53" i="37"/>
  <c r="F53" i="37"/>
  <c r="E53" i="37"/>
  <c r="J52" i="37"/>
  <c r="K52" i="37" s="1"/>
  <c r="H52" i="37"/>
  <c r="I52" i="37" s="1"/>
  <c r="G52" i="37"/>
  <c r="F52" i="37"/>
  <c r="E52" i="37"/>
  <c r="J51" i="37"/>
  <c r="K51" i="37" s="1"/>
  <c r="H51" i="37"/>
  <c r="I51" i="37" s="1"/>
  <c r="G51" i="37"/>
  <c r="F51" i="37"/>
  <c r="E51" i="37"/>
  <c r="J50" i="37"/>
  <c r="K50" i="37" s="1"/>
  <c r="H50" i="37"/>
  <c r="I50" i="37" s="1"/>
  <c r="G50" i="37"/>
  <c r="F50" i="37"/>
  <c r="E50" i="37"/>
  <c r="J49" i="37"/>
  <c r="K49" i="37" s="1"/>
  <c r="H49" i="37"/>
  <c r="I49" i="37" s="1"/>
  <c r="G49" i="37"/>
  <c r="F49" i="37"/>
  <c r="E49" i="37"/>
  <c r="J48" i="37"/>
  <c r="K48" i="37" s="1"/>
  <c r="H48" i="37"/>
  <c r="I48" i="37" s="1"/>
  <c r="G48" i="37"/>
  <c r="F48" i="37"/>
  <c r="E48" i="37"/>
  <c r="J47" i="37"/>
  <c r="K47" i="37" s="1"/>
  <c r="H47" i="37"/>
  <c r="I47" i="37" s="1"/>
  <c r="G47" i="37"/>
  <c r="F47" i="37"/>
  <c r="E47" i="37"/>
  <c r="J46" i="37"/>
  <c r="K46" i="37" s="1"/>
  <c r="H46" i="37"/>
  <c r="I46" i="37" s="1"/>
  <c r="G46" i="37"/>
  <c r="F46" i="37"/>
  <c r="E46" i="37"/>
  <c r="J45" i="37"/>
  <c r="K45" i="37" s="1"/>
  <c r="H45" i="37"/>
  <c r="I45" i="37" s="1"/>
  <c r="G45" i="37"/>
  <c r="F45" i="37"/>
  <c r="E45" i="37"/>
  <c r="J44" i="37"/>
  <c r="K44" i="37" s="1"/>
  <c r="H44" i="37"/>
  <c r="I44" i="37" s="1"/>
  <c r="G44" i="37"/>
  <c r="F44" i="37"/>
  <c r="E44" i="37"/>
  <c r="J43" i="37"/>
  <c r="K43" i="37" s="1"/>
  <c r="H43" i="37"/>
  <c r="I43" i="37" s="1"/>
  <c r="G43" i="37"/>
  <c r="F43" i="37"/>
  <c r="E43" i="37"/>
  <c r="J42" i="37"/>
  <c r="K42" i="37" s="1"/>
  <c r="H42" i="37"/>
  <c r="I42" i="37" s="1"/>
  <c r="G42" i="37"/>
  <c r="F42" i="37"/>
  <c r="E42" i="37"/>
  <c r="J41" i="37"/>
  <c r="K41" i="37" s="1"/>
  <c r="H41" i="37"/>
  <c r="I41" i="37" s="1"/>
  <c r="G41" i="37"/>
  <c r="F41" i="37"/>
  <c r="E41" i="37"/>
  <c r="J40" i="37"/>
  <c r="K40" i="37" s="1"/>
  <c r="H40" i="37"/>
  <c r="I40" i="37" s="1"/>
  <c r="G40" i="37"/>
  <c r="F40" i="37"/>
  <c r="E40" i="37"/>
  <c r="J39" i="37"/>
  <c r="K39" i="37" s="1"/>
  <c r="H39" i="37"/>
  <c r="I39" i="37" s="1"/>
  <c r="G39" i="37"/>
  <c r="F39" i="37"/>
  <c r="E39" i="37"/>
  <c r="J38" i="37"/>
  <c r="K38" i="37" s="1"/>
  <c r="H38" i="37"/>
  <c r="I38" i="37" s="1"/>
  <c r="G38" i="37"/>
  <c r="F38" i="37"/>
  <c r="E38" i="37"/>
  <c r="J37" i="37"/>
  <c r="K37" i="37" s="1"/>
  <c r="H37" i="37"/>
  <c r="I37" i="37" s="1"/>
  <c r="G37" i="37"/>
  <c r="F37" i="37"/>
  <c r="E37" i="37"/>
  <c r="J36" i="37"/>
  <c r="K36" i="37" s="1"/>
  <c r="H36" i="37"/>
  <c r="I36" i="37" s="1"/>
  <c r="G36" i="37"/>
  <c r="F36" i="37"/>
  <c r="E36" i="37"/>
  <c r="J35" i="37"/>
  <c r="K35" i="37" s="1"/>
  <c r="H35" i="37"/>
  <c r="I35" i="37" s="1"/>
  <c r="G35" i="37"/>
  <c r="F35" i="37"/>
  <c r="E35" i="37"/>
  <c r="J34" i="37"/>
  <c r="K34" i="37" s="1"/>
  <c r="H34" i="37"/>
  <c r="I34" i="37" s="1"/>
  <c r="G34" i="37"/>
  <c r="F34" i="37"/>
  <c r="E34" i="37"/>
  <c r="J33" i="37"/>
  <c r="K33" i="37" s="1"/>
  <c r="H33" i="37"/>
  <c r="I33" i="37" s="1"/>
  <c r="G33" i="37"/>
  <c r="F33" i="37"/>
  <c r="E33" i="37"/>
  <c r="J32" i="37"/>
  <c r="K32" i="37" s="1"/>
  <c r="H32" i="37"/>
  <c r="I32" i="37" s="1"/>
  <c r="G32" i="37"/>
  <c r="F32" i="37"/>
  <c r="E32" i="37"/>
  <c r="J31" i="37"/>
  <c r="K31" i="37" s="1"/>
  <c r="H31" i="37"/>
  <c r="I31" i="37" s="1"/>
  <c r="G31" i="37"/>
  <c r="F31" i="37"/>
  <c r="E31" i="37"/>
  <c r="J30" i="37"/>
  <c r="K30" i="37" s="1"/>
  <c r="H30" i="37"/>
  <c r="I30" i="37" s="1"/>
  <c r="G30" i="37"/>
  <c r="F30" i="37"/>
  <c r="E30" i="37"/>
  <c r="J29" i="37"/>
  <c r="K29" i="37" s="1"/>
  <c r="H29" i="37"/>
  <c r="I29" i="37" s="1"/>
  <c r="G29" i="37"/>
  <c r="F29" i="37"/>
  <c r="E29" i="37"/>
  <c r="J28" i="37"/>
  <c r="K28" i="37" s="1"/>
  <c r="H28" i="37"/>
  <c r="I28" i="37" s="1"/>
  <c r="G28" i="37"/>
  <c r="F28" i="37"/>
  <c r="E28" i="37"/>
  <c r="J27" i="37"/>
  <c r="K27" i="37" s="1"/>
  <c r="H27" i="37"/>
  <c r="I27" i="37" s="1"/>
  <c r="G27" i="37"/>
  <c r="F27" i="37"/>
  <c r="E27" i="37"/>
  <c r="J26" i="37"/>
  <c r="K26" i="37" s="1"/>
  <c r="H26" i="37"/>
  <c r="I26" i="37" s="1"/>
  <c r="G26" i="37"/>
  <c r="F26" i="37"/>
  <c r="E26" i="37"/>
  <c r="J25" i="37"/>
  <c r="K25" i="37" s="1"/>
  <c r="H25" i="37"/>
  <c r="I25" i="37" s="1"/>
  <c r="G25" i="37"/>
  <c r="F25" i="37"/>
  <c r="E25" i="37"/>
  <c r="J24" i="37"/>
  <c r="K24" i="37" s="1"/>
  <c r="H24" i="37"/>
  <c r="I24" i="37" s="1"/>
  <c r="G24" i="37"/>
  <c r="F24" i="37"/>
  <c r="E24" i="37"/>
  <c r="J23" i="37"/>
  <c r="K23" i="37" s="1"/>
  <c r="H23" i="37"/>
  <c r="I23" i="37" s="1"/>
  <c r="G23" i="37"/>
  <c r="F23" i="37"/>
  <c r="E23" i="37"/>
  <c r="J22" i="37"/>
  <c r="K22" i="37" s="1"/>
  <c r="H22" i="37"/>
  <c r="I22" i="37" s="1"/>
  <c r="G22" i="37"/>
  <c r="F22" i="37"/>
  <c r="E22" i="37"/>
  <c r="J21" i="37"/>
  <c r="K21" i="37" s="1"/>
  <c r="H21" i="37"/>
  <c r="I21" i="37" s="1"/>
  <c r="G21" i="37"/>
  <c r="F21" i="37"/>
  <c r="E21" i="37"/>
  <c r="J20" i="37"/>
  <c r="K20" i="37" s="1"/>
  <c r="H20" i="37"/>
  <c r="I20" i="37" s="1"/>
  <c r="G20" i="37"/>
  <c r="F20" i="37"/>
  <c r="E20" i="37"/>
  <c r="J19" i="37"/>
  <c r="K19" i="37" s="1"/>
  <c r="H19" i="37"/>
  <c r="I19" i="37" s="1"/>
  <c r="G19" i="37"/>
  <c r="F19" i="37"/>
  <c r="E19" i="37"/>
  <c r="J18" i="37"/>
  <c r="K18" i="37" s="1"/>
  <c r="H18" i="37"/>
  <c r="I18" i="37" s="1"/>
  <c r="G18" i="37"/>
  <c r="F18" i="37"/>
  <c r="E18" i="37"/>
  <c r="J17" i="37"/>
  <c r="K17" i="37" s="1"/>
  <c r="H17" i="37"/>
  <c r="I17" i="37" s="1"/>
  <c r="G17" i="37"/>
  <c r="F17" i="37"/>
  <c r="E17" i="37"/>
  <c r="J16" i="37"/>
  <c r="K16" i="37" s="1"/>
  <c r="H16" i="37"/>
  <c r="I16" i="37" s="1"/>
  <c r="G16" i="37"/>
  <c r="F16" i="37"/>
  <c r="E16" i="37"/>
  <c r="J15" i="37"/>
  <c r="K15" i="37" s="1"/>
  <c r="H15" i="37"/>
  <c r="I15" i="37" s="1"/>
  <c r="G15" i="37"/>
  <c r="F15" i="37"/>
  <c r="E15" i="37"/>
  <c r="J14" i="37"/>
  <c r="K14" i="37" s="1"/>
  <c r="H14" i="37"/>
  <c r="I14" i="37" s="1"/>
  <c r="G14" i="37"/>
  <c r="F14" i="37"/>
  <c r="E14" i="37"/>
  <c r="J13" i="37"/>
  <c r="K13" i="37" s="1"/>
  <c r="H13" i="37"/>
  <c r="I13" i="37" s="1"/>
  <c r="G13" i="37"/>
  <c r="F13" i="37"/>
  <c r="E13" i="37"/>
  <c r="J44" i="45"/>
  <c r="K44" i="45" s="1"/>
  <c r="H44" i="45"/>
  <c r="I44" i="45" s="1"/>
  <c r="G44" i="45"/>
  <c r="F44" i="45"/>
  <c r="E44" i="45"/>
  <c r="J43" i="45"/>
  <c r="K43" i="45" s="1"/>
  <c r="H43" i="45"/>
  <c r="I43" i="45" s="1"/>
  <c r="G43" i="45"/>
  <c r="F43" i="45"/>
  <c r="E43" i="45"/>
  <c r="J42" i="45"/>
  <c r="K42" i="45" s="1"/>
  <c r="H42" i="45"/>
  <c r="I42" i="45" s="1"/>
  <c r="G42" i="45"/>
  <c r="F42" i="45"/>
  <c r="E42" i="45"/>
  <c r="J41" i="45"/>
  <c r="K41" i="45" s="1"/>
  <c r="H41" i="45"/>
  <c r="I41" i="45" s="1"/>
  <c r="G41" i="45"/>
  <c r="F41" i="45"/>
  <c r="E41" i="45"/>
  <c r="J40" i="45"/>
  <c r="K40" i="45" s="1"/>
  <c r="H40" i="45"/>
  <c r="I40" i="45" s="1"/>
  <c r="G40" i="45"/>
  <c r="F40" i="45"/>
  <c r="E40" i="45"/>
  <c r="J39" i="45"/>
  <c r="K39" i="45" s="1"/>
  <c r="H39" i="45"/>
  <c r="I39" i="45" s="1"/>
  <c r="G39" i="45"/>
  <c r="F39" i="45"/>
  <c r="E39" i="45"/>
  <c r="J38" i="45"/>
  <c r="K38" i="45" s="1"/>
  <c r="H38" i="45"/>
  <c r="I38" i="45" s="1"/>
  <c r="G38" i="45"/>
  <c r="F38" i="45"/>
  <c r="E38" i="45"/>
  <c r="J37" i="45"/>
  <c r="K37" i="45" s="1"/>
  <c r="H37" i="45"/>
  <c r="I37" i="45" s="1"/>
  <c r="G37" i="45"/>
  <c r="F37" i="45"/>
  <c r="E37" i="45"/>
  <c r="J36" i="45"/>
  <c r="K36" i="45" s="1"/>
  <c r="H36" i="45"/>
  <c r="I36" i="45" s="1"/>
  <c r="G36" i="45"/>
  <c r="F36" i="45"/>
  <c r="E36" i="45"/>
  <c r="J35" i="45"/>
  <c r="K35" i="45" s="1"/>
  <c r="H35" i="45"/>
  <c r="I35" i="45" s="1"/>
  <c r="G35" i="45"/>
  <c r="F35" i="45"/>
  <c r="E35" i="45"/>
  <c r="J34" i="45"/>
  <c r="K34" i="45" s="1"/>
  <c r="H34" i="45"/>
  <c r="I34" i="45" s="1"/>
  <c r="G34" i="45"/>
  <c r="F34" i="45"/>
  <c r="E34" i="45"/>
  <c r="J33" i="45"/>
  <c r="K33" i="45" s="1"/>
  <c r="H33" i="45"/>
  <c r="I33" i="45" s="1"/>
  <c r="G33" i="45"/>
  <c r="F33" i="45"/>
  <c r="E33" i="45"/>
  <c r="J32" i="45"/>
  <c r="K32" i="45" s="1"/>
  <c r="H32" i="45"/>
  <c r="I32" i="45" s="1"/>
  <c r="G32" i="45"/>
  <c r="F32" i="45"/>
  <c r="E32" i="45"/>
  <c r="J31" i="45"/>
  <c r="K31" i="45" s="1"/>
  <c r="H31" i="45"/>
  <c r="I31" i="45" s="1"/>
  <c r="G31" i="45"/>
  <c r="F31" i="45"/>
  <c r="E31" i="45"/>
  <c r="J30" i="45"/>
  <c r="K30" i="45" s="1"/>
  <c r="H30" i="45"/>
  <c r="I30" i="45" s="1"/>
  <c r="G30" i="45"/>
  <c r="F30" i="45"/>
  <c r="E30" i="45"/>
  <c r="J29" i="45"/>
  <c r="K29" i="45" s="1"/>
  <c r="H29" i="45"/>
  <c r="I29" i="45" s="1"/>
  <c r="G29" i="45"/>
  <c r="F29" i="45"/>
  <c r="E29" i="45"/>
  <c r="J28" i="45"/>
  <c r="K28" i="45" s="1"/>
  <c r="H28" i="45"/>
  <c r="I28" i="45" s="1"/>
  <c r="G28" i="45"/>
  <c r="F28" i="45"/>
  <c r="E28" i="45"/>
  <c r="J27" i="45"/>
  <c r="K27" i="45" s="1"/>
  <c r="H27" i="45"/>
  <c r="I27" i="45" s="1"/>
  <c r="G27" i="45"/>
  <c r="F27" i="45"/>
  <c r="E27" i="45"/>
  <c r="J26" i="45"/>
  <c r="K26" i="45" s="1"/>
  <c r="H26" i="45"/>
  <c r="I26" i="45" s="1"/>
  <c r="G26" i="45"/>
  <c r="F26" i="45"/>
  <c r="E26" i="45"/>
  <c r="J25" i="45"/>
  <c r="K25" i="45" s="1"/>
  <c r="H25" i="45"/>
  <c r="I25" i="45" s="1"/>
  <c r="G25" i="45"/>
  <c r="F25" i="45"/>
  <c r="E25" i="45"/>
  <c r="J24" i="45"/>
  <c r="K24" i="45" s="1"/>
  <c r="H24" i="45"/>
  <c r="I24" i="45" s="1"/>
  <c r="G24" i="45"/>
  <c r="F24" i="45"/>
  <c r="E24" i="45"/>
  <c r="J23" i="45"/>
  <c r="K23" i="45" s="1"/>
  <c r="H23" i="45"/>
  <c r="I23" i="45" s="1"/>
  <c r="G23" i="45"/>
  <c r="F23" i="45"/>
  <c r="E23" i="45"/>
  <c r="J22" i="45"/>
  <c r="K22" i="45" s="1"/>
  <c r="H22" i="45"/>
  <c r="I22" i="45" s="1"/>
  <c r="G22" i="45"/>
  <c r="F22" i="45"/>
  <c r="E22" i="45"/>
  <c r="J21" i="45"/>
  <c r="K21" i="45" s="1"/>
  <c r="H21" i="45"/>
  <c r="I21" i="45" s="1"/>
  <c r="G21" i="45"/>
  <c r="F21" i="45"/>
  <c r="E21" i="45"/>
  <c r="J20" i="45"/>
  <c r="K20" i="45" s="1"/>
  <c r="H20" i="45"/>
  <c r="I20" i="45" s="1"/>
  <c r="G20" i="45"/>
  <c r="F20" i="45"/>
  <c r="E20" i="45"/>
  <c r="J19" i="45"/>
  <c r="K19" i="45" s="1"/>
  <c r="H19" i="45"/>
  <c r="I19" i="45" s="1"/>
  <c r="G19" i="45"/>
  <c r="F19" i="45"/>
  <c r="E19" i="45"/>
  <c r="K18" i="45"/>
  <c r="I18" i="45"/>
  <c r="G18" i="45"/>
  <c r="F18" i="45"/>
  <c r="E18" i="45"/>
  <c r="J17" i="45"/>
  <c r="K17" i="45" s="1"/>
  <c r="H17" i="45"/>
  <c r="I17" i="45" s="1"/>
  <c r="G17" i="45"/>
  <c r="F17" i="45"/>
  <c r="E17" i="45"/>
  <c r="J16" i="45"/>
  <c r="K16" i="45" s="1"/>
  <c r="H16" i="45"/>
  <c r="I16" i="45" s="1"/>
  <c r="G16" i="45"/>
  <c r="F16" i="45"/>
  <c r="E16" i="45"/>
  <c r="J15" i="45"/>
  <c r="K15" i="45" s="1"/>
  <c r="H15" i="45"/>
  <c r="I15" i="45" s="1"/>
  <c r="G15" i="45"/>
  <c r="F15" i="45"/>
  <c r="E15" i="45"/>
  <c r="J14" i="45"/>
  <c r="K14" i="45" s="1"/>
  <c r="H14" i="45"/>
  <c r="I14" i="45" s="1"/>
  <c r="G14" i="45"/>
  <c r="F14" i="45"/>
  <c r="E14" i="45"/>
  <c r="J13" i="45"/>
  <c r="K13" i="45" s="1"/>
  <c r="H13" i="45"/>
  <c r="I13" i="45" s="1"/>
  <c r="G13" i="45"/>
  <c r="F13" i="45"/>
  <c r="E13" i="45"/>
  <c r="C10" i="34"/>
  <c r="K13" i="44"/>
  <c r="I13" i="44"/>
  <c r="C19" i="34"/>
  <c r="C13" i="34"/>
  <c r="C12" i="34"/>
  <c r="C17" i="34"/>
  <c r="C18" i="34"/>
  <c r="C16" i="34"/>
  <c r="C14" i="34"/>
  <c r="C11" i="34"/>
  <c r="N10" i="34" l="1"/>
  <c r="L10" i="34"/>
  <c r="J10" i="34"/>
  <c r="H10" i="34"/>
  <c r="F10" i="34"/>
  <c r="D10" i="34"/>
  <c r="D18" i="34"/>
  <c r="J18" i="34"/>
  <c r="L18" i="34"/>
  <c r="M18" i="34" s="1"/>
  <c r="F18" i="34"/>
  <c r="H18" i="34"/>
  <c r="I18" i="34" s="1"/>
  <c r="N18" i="34"/>
  <c r="D16" i="34"/>
  <c r="J16" i="34"/>
  <c r="N16" i="34"/>
  <c r="F16" i="34"/>
  <c r="H16" i="34"/>
  <c r="L16" i="34"/>
  <c r="J17" i="34"/>
  <c r="D17" i="34"/>
  <c r="L17" i="34"/>
  <c r="F17" i="34"/>
  <c r="N17" i="34"/>
  <c r="O16" i="34"/>
  <c r="P16" i="34"/>
  <c r="I16" i="34"/>
  <c r="E16" i="34"/>
  <c r="M16" i="34"/>
  <c r="G18" i="34"/>
  <c r="E18" i="34"/>
  <c r="K18" i="34"/>
  <c r="G16" i="34"/>
  <c r="K16" i="34"/>
  <c r="P18" i="34" l="1"/>
  <c r="O18" i="34"/>
  <c r="Q18" i="34"/>
  <c r="Q16" i="34"/>
  <c r="L19" i="34" l="1"/>
  <c r="M19" i="34" s="1"/>
  <c r="J19" i="34"/>
  <c r="K19" i="34" s="1"/>
  <c r="D19" i="34"/>
  <c r="E19" i="34" s="1"/>
  <c r="N19" i="34"/>
  <c r="O19" i="34" s="1"/>
  <c r="H19" i="34"/>
  <c r="I19" i="34" s="1"/>
  <c r="F19" i="34"/>
  <c r="G19" i="34" s="1"/>
  <c r="N15" i="34"/>
  <c r="O15" i="34" s="1"/>
  <c r="H15" i="34"/>
  <c r="I15" i="34" s="1"/>
  <c r="D15" i="34"/>
  <c r="L15" i="34"/>
  <c r="M15" i="34" s="1"/>
  <c r="J15" i="34"/>
  <c r="K15" i="34" s="1"/>
  <c r="G15" i="34"/>
  <c r="J14" i="34"/>
  <c r="K14" i="34" s="1"/>
  <c r="H14" i="34"/>
  <c r="I14" i="34" s="1"/>
  <c r="N14" i="34"/>
  <c r="O14" i="34" s="1"/>
  <c r="F14" i="34"/>
  <c r="G14" i="34" s="1"/>
  <c r="L14" i="34"/>
  <c r="M14" i="34" s="1"/>
  <c r="D14" i="34"/>
  <c r="N12" i="34"/>
  <c r="O12" i="34" s="1"/>
  <c r="F12" i="34"/>
  <c r="G12" i="34" s="1"/>
  <c r="J12" i="34"/>
  <c r="K12" i="34" s="1"/>
  <c r="H12" i="34"/>
  <c r="I12" i="34" s="1"/>
  <c r="L12" i="34"/>
  <c r="M12" i="34" s="1"/>
  <c r="D12" i="34"/>
  <c r="H13" i="34"/>
  <c r="N13" i="34"/>
  <c r="F13" i="34"/>
  <c r="J13" i="34"/>
  <c r="L13" i="34"/>
  <c r="D13" i="34"/>
  <c r="K10" i="34" l="1"/>
  <c r="G10" i="34"/>
  <c r="I10" i="34"/>
  <c r="Q19" i="34"/>
  <c r="P15" i="34"/>
  <c r="E15" i="34"/>
  <c r="Q15" i="34" s="1"/>
  <c r="N11" i="34"/>
  <c r="O11" i="34" s="1"/>
  <c r="J11" i="34"/>
  <c r="D11" i="34"/>
  <c r="F11" i="34"/>
  <c r="H11" i="34"/>
  <c r="L11" i="34"/>
  <c r="M11" i="34" s="1"/>
  <c r="E14" i="34"/>
  <c r="Q14" i="34" s="1"/>
  <c r="P14" i="34"/>
  <c r="P12" i="34"/>
  <c r="E12" i="34"/>
  <c r="Q12" i="34" s="1"/>
  <c r="K13" i="34"/>
  <c r="G13" i="34"/>
  <c r="O13" i="34"/>
  <c r="M13" i="34"/>
  <c r="I13" i="34"/>
  <c r="E13" i="34"/>
  <c r="P13" i="34"/>
  <c r="D20" i="34" l="1"/>
  <c r="P10" i="34"/>
  <c r="E10" i="34"/>
  <c r="M10" i="34"/>
  <c r="L20" i="34"/>
  <c r="O10" i="34"/>
  <c r="N20" i="34"/>
  <c r="E11" i="34"/>
  <c r="P11" i="34"/>
  <c r="K11" i="34"/>
  <c r="J20" i="34"/>
  <c r="G11" i="34"/>
  <c r="F20" i="34"/>
  <c r="I11" i="34"/>
  <c r="H20" i="34"/>
  <c r="Q13" i="34"/>
  <c r="M17" i="34"/>
  <c r="O17" i="34"/>
  <c r="I17" i="34"/>
  <c r="K17" i="34"/>
  <c r="E17" i="34"/>
  <c r="P17" i="34"/>
  <c r="G17" i="34"/>
  <c r="C20" i="34" l="1"/>
  <c r="Q10" i="34"/>
  <c r="Q11" i="34"/>
  <c r="Q17" i="34"/>
  <c r="P19" i="34" l="1"/>
  <c r="P20" i="34" s="1"/>
  <c r="E20" i="34" l="1"/>
  <c r="O20" i="34"/>
  <c r="G20" i="34"/>
  <c r="I20" i="34"/>
  <c r="M20" i="34"/>
  <c r="K20" i="34"/>
  <c r="Q20" i="34" l="1"/>
</calcChain>
</file>

<file path=xl/sharedStrings.xml><?xml version="1.0" encoding="utf-8"?>
<sst xmlns="http://schemas.openxmlformats.org/spreadsheetml/2006/main" count="1408" uniqueCount="1128">
  <si>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</si>
  <si>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</si>
  <si>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</si>
  <si>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</si>
  <si>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</si>
  <si>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</si>
  <si>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</si>
  <si>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</si>
  <si>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</si>
  <si>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</si>
  <si>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</si>
  <si>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</si>
  <si>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Điểm KL</t>
  </si>
  <si>
    <t>HĐ cấp Khoa</t>
  </si>
  <si>
    <t>Xếp loại</t>
  </si>
  <si>
    <t>Kém</t>
  </si>
  <si>
    <t>Khá</t>
  </si>
  <si>
    <t>Tốt</t>
  </si>
  <si>
    <t>Xuất sắc</t>
  </si>
  <si>
    <t>Trung bình</t>
  </si>
  <si>
    <t>KHOA CÔNG NGHỆ THÔNG TIN</t>
  </si>
  <si>
    <t>Yếu</t>
  </si>
  <si>
    <t>BẢNG TỔNG HỢP KẾT QUẢ RÈN LUYỆN CỦA SINH VIÊN KHOA CÔNG NGHỆ THÔNG TIN
HỌC KỲ II, NĂM HỌC 2022-2023</t>
  </si>
  <si>
    <t>Lớp</t>
  </si>
  <si>
    <t>Sĩ số</t>
  </si>
  <si>
    <t>Kết quả xếp loại</t>
  </si>
  <si>
    <t>Số lượng</t>
  </si>
  <si>
    <t>%</t>
  </si>
  <si>
    <t>Tổng Khoa CNTT</t>
  </si>
  <si>
    <t>HĐ cấp Trường
(dự kiến)</t>
  </si>
  <si>
    <t>QH-2021-I/CQ-I-CS2</t>
  </si>
  <si>
    <t>QH-2021-I/CQ-I-CS3</t>
  </si>
  <si>
    <t>QH-2021-I/CQ-I-IT1</t>
  </si>
  <si>
    <t>QH-2021-I/CQ-I-IT2</t>
  </si>
  <si>
    <t>QH-2021-I/CQ-I-IT3</t>
  </si>
  <si>
    <t>QH-2021-I/CQ-I-IT15</t>
  </si>
  <si>
    <t>QH-2021-I/CQ-I-IT20</t>
  </si>
  <si>
    <t>QH-2021-I/CQ-I-CN</t>
  </si>
  <si>
    <t>QH-2021-I/CQ-I-IS</t>
  </si>
  <si>
    <t>QH-2021-I/CQ-I-CS1</t>
  </si>
  <si>
    <t>Danh sách có 73 sinh viên./.</t>
  </si>
  <si>
    <t>Danh sách có 37 sinh viên./.</t>
  </si>
  <si>
    <t>Danh sách có 62 sinh viên./.</t>
  </si>
  <si>
    <t>Danh sách có 68 sinh viên./.</t>
  </si>
  <si>
    <t>Danh sách có 32 sinh viên./.</t>
  </si>
  <si>
    <t>GVCN</t>
  </si>
  <si>
    <t>Danh sách có 82 sinh viên./.</t>
  </si>
  <si>
    <t>LỚP QH-2021-I/CQ-I-CN, HỌC KỲ2, NĂM HỌC 2024-2025</t>
  </si>
  <si>
    <t>LỚP QH-2021-I/CQ-I-IS, HỌC KỲ 2, NĂM HỌC 2024-2025</t>
  </si>
  <si>
    <t>LỚP QH-2021-I/CQ-I-IT1, HỌC KỲ 2, NĂM HỌC 2024-2025</t>
  </si>
  <si>
    <t>LỚP QH-2021-I/CQ-I-IT2, HỌC KỲ 2, NĂM HỌC 2024-2025</t>
  </si>
  <si>
    <t>LỚP QH-2021-I/CQ-I-IT3, HỌC KỲ 2, NĂM HỌC 2024-2025</t>
  </si>
  <si>
    <t>LỚP QH-2021-I/CQ-I-IT15, HỌC KỲ 2, NĂM HỌC 2024-2025</t>
  </si>
  <si>
    <t>LỚP QH-2021-I/CQ-I-IT20, HỌC KỲ 2, NĂM HỌC 2024-2025</t>
  </si>
  <si>
    <t>LỚP QH-2021-I/CQ-I-CS1, HỌC KỲ 2, NĂM HỌC 2024-2025</t>
  </si>
  <si>
    <t>LỚP QH-2021-I/CQ-I-CS2, HỌC KỲ 2, NĂM HỌC 2024-2025</t>
  </si>
  <si>
    <t>LỚP QH-2021-I/CQ-I-CS3, HỌC KỲ 2, NĂM HỌC 2024-2025</t>
  </si>
  <si>
    <t>MSSV</t>
  </si>
  <si>
    <t>21020184</t>
  </si>
  <si>
    <t>Trần Huy Đạt</t>
  </si>
  <si>
    <t>21020185</t>
  </si>
  <si>
    <t>Đặng Hải Đăng</t>
  </si>
  <si>
    <t>21020514</t>
  </si>
  <si>
    <t>Nguyễn Mạnh Đức</t>
  </si>
  <si>
    <t>21020191</t>
  </si>
  <si>
    <t>Bùi Đức Hải</t>
  </si>
  <si>
    <t>21021528</t>
  </si>
  <si>
    <t>Bùi Minh Quang</t>
  </si>
  <si>
    <t>21020528</t>
  </si>
  <si>
    <t>Phạm Đàm Quân</t>
  </si>
  <si>
    <t>21020238</t>
  </si>
  <si>
    <t>Hoàng Trọng Tùng</t>
  </si>
  <si>
    <t>21020603</t>
  </si>
  <si>
    <t>Dương Hoàng Anh</t>
  </si>
  <si>
    <t>21020163</t>
  </si>
  <si>
    <t>Lê Nam Anh</t>
  </si>
  <si>
    <t>21020510</t>
  </si>
  <si>
    <t>Nguyễn Mai Anh</t>
  </si>
  <si>
    <t>21021457</t>
  </si>
  <si>
    <t>Nguyễn Lê Linh Chi</t>
  </si>
  <si>
    <t>21020180</t>
  </si>
  <si>
    <t>Đinh Thái Dương</t>
  </si>
  <si>
    <t>21021471</t>
  </si>
  <si>
    <t>Nguyễn Đức Dương</t>
  </si>
  <si>
    <t>21020617</t>
  </si>
  <si>
    <t>Hoàng Quốc Đạt</t>
  </si>
  <si>
    <t>21021479</t>
  </si>
  <si>
    <t>Vũ Hải Đăng</t>
  </si>
  <si>
    <t>21020266</t>
  </si>
  <si>
    <t>Đặng Thái Hà</t>
  </si>
  <si>
    <t>21020195</t>
  </si>
  <si>
    <t>Vũ Trường Hải</t>
  </si>
  <si>
    <t>21020626</t>
  </si>
  <si>
    <t>Nguyễn Minh Hiếu</t>
  </si>
  <si>
    <t>21020633</t>
  </si>
  <si>
    <t>Nguyễn Quang Huy</t>
  </si>
  <si>
    <t>21020466</t>
  </si>
  <si>
    <t>Đặng Vũ Quỳnh Hương</t>
  </si>
  <si>
    <t>21020210</t>
  </si>
  <si>
    <t>Hồ Xuân Khoa</t>
  </si>
  <si>
    <t>21021508</t>
  </si>
  <si>
    <t>Đinh Quang Khương</t>
  </si>
  <si>
    <t>21020646</t>
  </si>
  <si>
    <t>Đoàn Ngọc Long</t>
  </si>
  <si>
    <t>21021515</t>
  </si>
  <si>
    <t>Vũ Hoàng Long</t>
  </si>
  <si>
    <t>21020216</t>
  </si>
  <si>
    <t>Nguyễn Tuấn Lộc</t>
  </si>
  <si>
    <t>21020109</t>
  </si>
  <si>
    <t>Nguyễn Tuấn Minh</t>
  </si>
  <si>
    <t>21020651</t>
  </si>
  <si>
    <t>Phạm Nhật Minh</t>
  </si>
  <si>
    <t>21020652</t>
  </si>
  <si>
    <t>Tống Đức Minh</t>
  </si>
  <si>
    <t>21021521</t>
  </si>
  <si>
    <t>Vũ Đại Minh</t>
  </si>
  <si>
    <t>21020223</t>
  </si>
  <si>
    <t>Nguyễn Hải Nam</t>
  </si>
  <si>
    <t>21020111</t>
  </si>
  <si>
    <t>Đoàn Văn Nguyên</t>
  </si>
  <si>
    <t>21020657</t>
  </si>
  <si>
    <t>Phan Minh Phong</t>
  </si>
  <si>
    <t>21020230</t>
  </si>
  <si>
    <t>Nguyễn Minh Quang</t>
  </si>
  <si>
    <t>21020231</t>
  </si>
  <si>
    <t>Đoàn Minh Quân</t>
  </si>
  <si>
    <t>21020233</t>
  </si>
  <si>
    <t>Hoàng Minh Quân</t>
  </si>
  <si>
    <t>21021533</t>
  </si>
  <si>
    <t>21021537</t>
  </si>
  <si>
    <t>Hà Nguyễn Anh Sơn</t>
  </si>
  <si>
    <t>21020241</t>
  </si>
  <si>
    <t>Nguyễn Cao Thanh</t>
  </si>
  <si>
    <t>21021546</t>
  </si>
  <si>
    <t>Nguyễn Đức Trọng</t>
  </si>
  <si>
    <t>21020263</t>
  </si>
  <si>
    <t>Bùi Đào Duy Anh</t>
  </si>
  <si>
    <t>21020277</t>
  </si>
  <si>
    <t>Nguyễn Việt Anh</t>
  </si>
  <si>
    <t>21020280</t>
  </si>
  <si>
    <t>Trần Đình Tuấn Anh</t>
  </si>
  <si>
    <t>21020286</t>
  </si>
  <si>
    <t>Lê Minh Châu</t>
  </si>
  <si>
    <t>21020118</t>
  </si>
  <si>
    <t>Nguyễn Đình Cường</t>
  </si>
  <si>
    <t>21020289</t>
  </si>
  <si>
    <t>Phạm Bá Danh</t>
  </si>
  <si>
    <t>21020058</t>
  </si>
  <si>
    <t>Trương Tuấn Dũng</t>
  </si>
  <si>
    <t>21020757</t>
  </si>
  <si>
    <t>Nguyễn Đăng Dương</t>
  </si>
  <si>
    <t>21020011</t>
  </si>
  <si>
    <t>Nguyễn Trần Đạt</t>
  </si>
  <si>
    <t>21020301</t>
  </si>
  <si>
    <t>Đào Ngọc Hải Đăng</t>
  </si>
  <si>
    <t>21020013</t>
  </si>
  <si>
    <t>Lê Quang Đông</t>
  </si>
  <si>
    <t>21020760</t>
  </si>
  <si>
    <t>Nguyễn Hữu Đồng</t>
  </si>
  <si>
    <t>21020304</t>
  </si>
  <si>
    <t>Đỗ Minh Đức</t>
  </si>
  <si>
    <t>21020307</t>
  </si>
  <si>
    <t>Trương Minh Đức</t>
  </si>
  <si>
    <t>21020313</t>
  </si>
  <si>
    <t>Nguyễn Đăng Hải</t>
  </si>
  <si>
    <t>21020068</t>
  </si>
  <si>
    <t>Đoàn Thị Minh Hằng</t>
  </si>
  <si>
    <t>21020316</t>
  </si>
  <si>
    <t>Nguyễn Thị Hiền</t>
  </si>
  <si>
    <t>21021656</t>
  </si>
  <si>
    <t>Bàn Văn Hiếu</t>
  </si>
  <si>
    <t>21020322</t>
  </si>
  <si>
    <t>Lê Công Hoàng</t>
  </si>
  <si>
    <t>21020763</t>
  </si>
  <si>
    <t>Phùng Huy Hoàng</t>
  </si>
  <si>
    <t>21020325</t>
  </si>
  <si>
    <t>Trịnh Huy Hoàng</t>
  </si>
  <si>
    <t>21020764</t>
  </si>
  <si>
    <t>Vũ Phượng Hồng</t>
  </si>
  <si>
    <t>21020328</t>
  </si>
  <si>
    <t>Dương Đức Huy</t>
  </si>
  <si>
    <t>21020124</t>
  </si>
  <si>
    <t>Đỗ Đức Huy</t>
  </si>
  <si>
    <t>21020542</t>
  </si>
  <si>
    <t>Nguyễn Khắc Nam Huy</t>
  </si>
  <si>
    <t>21020331</t>
  </si>
  <si>
    <t>Trần Quốc Huy</t>
  </si>
  <si>
    <t>21020766</t>
  </si>
  <si>
    <t>Nguyễn Đồng Hưng</t>
  </si>
  <si>
    <t>21020334</t>
  </si>
  <si>
    <t>Nguyễn Việt Hưng</t>
  </si>
  <si>
    <t>21020337</t>
  </si>
  <si>
    <t>Lương Thị Thu Hương</t>
  </si>
  <si>
    <t>21020768</t>
  </si>
  <si>
    <t>Nguyễn Văn Khang</t>
  </si>
  <si>
    <t>21020020</t>
  </si>
  <si>
    <t>Đào Vũ Minh Khánh</t>
  </si>
  <si>
    <t>21020343</t>
  </si>
  <si>
    <t>Trịnh Văn Khánh</t>
  </si>
  <si>
    <t>21020770</t>
  </si>
  <si>
    <t>Đặng Văn Khởi</t>
  </si>
  <si>
    <t>21020346</t>
  </si>
  <si>
    <t>Lê Hải Lâm</t>
  </si>
  <si>
    <t>21020774</t>
  </si>
  <si>
    <t>Nguyễn Ngọc Linh</t>
  </si>
  <si>
    <t>21020349</t>
  </si>
  <si>
    <t>Nguyễn Hải Long</t>
  </si>
  <si>
    <t>21020352</t>
  </si>
  <si>
    <t>Trần Quý Mạnh</t>
  </si>
  <si>
    <t>21020023</t>
  </si>
  <si>
    <t>Phạm Hồng Minh</t>
  </si>
  <si>
    <t>21020779</t>
  </si>
  <si>
    <t>Nguyễn Hoài Nam</t>
  </si>
  <si>
    <t>21020127</t>
  </si>
  <si>
    <t>Hà Công Nga</t>
  </si>
  <si>
    <t>21020365</t>
  </si>
  <si>
    <t>Đỗ Tuấn Nghĩa</t>
  </si>
  <si>
    <t>21020549</t>
  </si>
  <si>
    <t>Trần Tuấn Nghĩa</t>
  </si>
  <si>
    <t>21020083</t>
  </si>
  <si>
    <t>Phạm Khôi Nguyên</t>
  </si>
  <si>
    <t>21020371</t>
  </si>
  <si>
    <t>Đặng Trí Nhân</t>
  </si>
  <si>
    <t>21020362</t>
  </si>
  <si>
    <t>Đinh Văn Ninh</t>
  </si>
  <si>
    <t>21020374</t>
  </si>
  <si>
    <t>Trần Quốc Phi</t>
  </si>
  <si>
    <t>21020781</t>
  </si>
  <si>
    <t>Bùi Đặng Đức Phong</t>
  </si>
  <si>
    <t>21020377</t>
  </si>
  <si>
    <t>Võ Hồng Phúc</t>
  </si>
  <si>
    <t>21020786</t>
  </si>
  <si>
    <t>Hoàng Mạnh Quân</t>
  </si>
  <si>
    <t>21020386</t>
  </si>
  <si>
    <t>Dương Hải Quyền</t>
  </si>
  <si>
    <t>21020717</t>
  </si>
  <si>
    <t>Đỗ Minh Sáng</t>
  </si>
  <si>
    <t>21021680</t>
  </si>
  <si>
    <t>PHOUKHANKHAM SOUTHISAN</t>
  </si>
  <si>
    <t>21020389</t>
  </si>
  <si>
    <t>Nguyễn An Sơn</t>
  </si>
  <si>
    <t>21021681</t>
  </si>
  <si>
    <t>BUASY SYDAVONG</t>
  </si>
  <si>
    <t>21020790</t>
  </si>
  <si>
    <t>Lý Trường Thành</t>
  </si>
  <si>
    <t>21020401</t>
  </si>
  <si>
    <t>Phạm Đức Thành</t>
  </si>
  <si>
    <t>21020095</t>
  </si>
  <si>
    <t>Trương Tấn Thành</t>
  </si>
  <si>
    <t>21020404</t>
  </si>
  <si>
    <t>Lại Đức Thắng</t>
  </si>
  <si>
    <t>21020410</t>
  </si>
  <si>
    <t>Nguyễn Thịnh Thuận</t>
  </si>
  <si>
    <t>21020796</t>
  </si>
  <si>
    <t>Bùi Thế Thuật</t>
  </si>
  <si>
    <t>21020413</t>
  </si>
  <si>
    <t>Trương Thị Huyền Trâm</t>
  </si>
  <si>
    <t>21020416</t>
  </si>
  <si>
    <t>Lê Bá Trường</t>
  </si>
  <si>
    <t>21020395</t>
  </si>
  <si>
    <t>Nguyễn Minh Tuấn</t>
  </si>
  <si>
    <t>21020398</t>
  </si>
  <si>
    <t>Hà Sơn Tùng</t>
  </si>
  <si>
    <t>21021661</t>
  </si>
  <si>
    <t>Hoàng Thanh Tùng</t>
  </si>
  <si>
    <t>21020419</t>
  </si>
  <si>
    <t>Phạm Tú Uyên</t>
  </si>
  <si>
    <t>21020422</t>
  </si>
  <si>
    <t>Vũ Thị Thành Vinh</t>
  </si>
  <si>
    <t>Danh sách có 67 sinh viên./.</t>
  </si>
  <si>
    <t>21020534</t>
  </si>
  <si>
    <t>Bùi Đức Anh</t>
  </si>
  <si>
    <t>21020275</t>
  </si>
  <si>
    <t>Nguyễn Đức Anh</t>
  </si>
  <si>
    <t>21020278</t>
  </si>
  <si>
    <t>Phạm Hoàng Anh</t>
  </si>
  <si>
    <t>21020002</t>
  </si>
  <si>
    <t>Lương Xuân Bách</t>
  </si>
  <si>
    <t>21020287</t>
  </si>
  <si>
    <t>Phạm Kim Chi</t>
  </si>
  <si>
    <t>21020752</t>
  </si>
  <si>
    <t>Nguyễn Thị Kiều Chinh</t>
  </si>
  <si>
    <t>21020290</t>
  </si>
  <si>
    <t>Cao Xuân Dũng</t>
  </si>
  <si>
    <t>21020119</t>
  </si>
  <si>
    <t>Trần Mạnh Dũng</t>
  </si>
  <si>
    <t>21020060</t>
  </si>
  <si>
    <t>Cao Thị Thùy Dương</t>
  </si>
  <si>
    <t>21020756</t>
  </si>
  <si>
    <t>Ngô Bình Dương</t>
  </si>
  <si>
    <t>21020296</t>
  </si>
  <si>
    <t>Phạm Văn Sơn Dương</t>
  </si>
  <si>
    <t>21020012</t>
  </si>
  <si>
    <t>Vũ Minh Điềm</t>
  </si>
  <si>
    <t>21020759</t>
  </si>
  <si>
    <t>Hứa Khánh Đoan</t>
  </si>
  <si>
    <t>21020302</t>
  </si>
  <si>
    <t>Hồ Xuân Đông</t>
  </si>
  <si>
    <t>21020305</t>
  </si>
  <si>
    <t>Lê Minh Đức</t>
  </si>
  <si>
    <t>21020308</t>
  </si>
  <si>
    <t>Bùi Thị Hương Giang</t>
  </si>
  <si>
    <t>21020066</t>
  </si>
  <si>
    <t>Nguyễn Tiến Hải</t>
  </si>
  <si>
    <t>21020314</t>
  </si>
  <si>
    <t>Nguyễn Hoàng Hào</t>
  </si>
  <si>
    <t>21020320</t>
  </si>
  <si>
    <t>Phạm Minh Hiếu</t>
  </si>
  <si>
    <t>21021657</t>
  </si>
  <si>
    <t>Ma Công Hiệu</t>
  </si>
  <si>
    <t>21020122</t>
  </si>
  <si>
    <t>Lê Minh Hoàng</t>
  </si>
  <si>
    <t>21020323</t>
  </si>
  <si>
    <t>Nguyễn Việt Hoàng</t>
  </si>
  <si>
    <t>21020075</t>
  </si>
  <si>
    <t>Nguyễn Mạnh Hùng</t>
  </si>
  <si>
    <t>21020329</t>
  </si>
  <si>
    <t>Đào Quang Huy</t>
  </si>
  <si>
    <t>21020332</t>
  </si>
  <si>
    <t>Trương Đức Huy</t>
  </si>
  <si>
    <t>21020078</t>
  </si>
  <si>
    <t>Vũ Khánh Huyền</t>
  </si>
  <si>
    <t>21020335</t>
  </si>
  <si>
    <t>21020338</t>
  </si>
  <si>
    <t>Ngô Thảo Hương</t>
  </si>
  <si>
    <t>21020341</t>
  </si>
  <si>
    <t>Trần Phúc Khang</t>
  </si>
  <si>
    <t>21020769</t>
  </si>
  <si>
    <t>Trần Duy Khánh</t>
  </si>
  <si>
    <t>21020772</t>
  </si>
  <si>
    <t>Nguyễn Bá Hoàng Kim</t>
  </si>
  <si>
    <t>21020347</t>
  </si>
  <si>
    <t>Nguyễn Nhật Lê</t>
  </si>
  <si>
    <t>21020544</t>
  </si>
  <si>
    <t>Lê Phương Linh</t>
  </si>
  <si>
    <t>21020547</t>
  </si>
  <si>
    <t>Trần Duy Long</t>
  </si>
  <si>
    <t>21020775</t>
  </si>
  <si>
    <t>Bùi Đức Luân</t>
  </si>
  <si>
    <t>21020125</t>
  </si>
  <si>
    <t>Nguyễn Thị Quỳnh Mai</t>
  </si>
  <si>
    <t>21020081</t>
  </si>
  <si>
    <t>Trần Thọ Mạnh</t>
  </si>
  <si>
    <t>21020778</t>
  </si>
  <si>
    <t>Dương Bình Minh</t>
  </si>
  <si>
    <t>21020353</t>
  </si>
  <si>
    <t>Giang Bảo Minh</t>
  </si>
  <si>
    <t>21020357</t>
  </si>
  <si>
    <t>Nguyễn Đoàn Ngọc Minh</t>
  </si>
  <si>
    <t>21020360</t>
  </si>
  <si>
    <t>Hà Hải Nam</t>
  </si>
  <si>
    <t>21020363</t>
  </si>
  <si>
    <t>Nguyễn Hoài Ngân</t>
  </si>
  <si>
    <t>21020366</t>
  </si>
  <si>
    <t>Lê Vũ Minh Nghĩa</t>
  </si>
  <si>
    <t>21020084</t>
  </si>
  <si>
    <t>Phạm Minh Nguyên</t>
  </si>
  <si>
    <t>21020372</t>
  </si>
  <si>
    <t>Nguyễn Thị Lan Nhi</t>
  </si>
  <si>
    <t>21020375</t>
  </si>
  <si>
    <t>Đoàn Văn Phong</t>
  </si>
  <si>
    <t>21020128</t>
  </si>
  <si>
    <t>Phạm Gia Phong</t>
  </si>
  <si>
    <t>21020378</t>
  </si>
  <si>
    <t>Đỗ Thu Phương</t>
  </si>
  <si>
    <t>21020381</t>
  </si>
  <si>
    <t>Lê Quốc Nhật Quang</t>
  </si>
  <si>
    <t>21020553</t>
  </si>
  <si>
    <t>21020383</t>
  </si>
  <si>
    <t>Nguyễn Minh Quân</t>
  </si>
  <si>
    <t>21020384</t>
  </si>
  <si>
    <t>Phùng Lê Anh Quân</t>
  </si>
  <si>
    <t>21020787</t>
  </si>
  <si>
    <t>Hoàng Văn Quyền</t>
  </si>
  <si>
    <t>21020087</t>
  </si>
  <si>
    <t>Phạm Thị Diễm Quỳnh</t>
  </si>
  <si>
    <t>21020026</t>
  </si>
  <si>
    <t>Trần Minh Sáng</t>
  </si>
  <si>
    <t>21020390</t>
  </si>
  <si>
    <t>Trần Minh Sơn</t>
  </si>
  <si>
    <t>21020792</t>
  </si>
  <si>
    <t>Trịnh Đức Thành</t>
  </si>
  <si>
    <t>21020402</t>
  </si>
  <si>
    <t>Nguyễn Như Thảo</t>
  </si>
  <si>
    <t>21020405</t>
  </si>
  <si>
    <t>Phan Mạnh Thắng</t>
  </si>
  <si>
    <t>21020408</t>
  </si>
  <si>
    <t>Nguyễn Tiến Thông</t>
  </si>
  <si>
    <t>21020718</t>
  </si>
  <si>
    <t>Nguyễn Thị Thu Trang</t>
  </si>
  <si>
    <t>21020414</t>
  </si>
  <si>
    <t>Đặng Thị Thanh Trúc</t>
  </si>
  <si>
    <t>21020393</t>
  </si>
  <si>
    <t>Chu Quang Tú</t>
  </si>
  <si>
    <t>21020396</t>
  </si>
  <si>
    <t>21020093</t>
  </si>
  <si>
    <t>Vũ Minh Tuấn</t>
  </si>
  <si>
    <t>21020556</t>
  </si>
  <si>
    <t>Nguyễn Đức Tùng</t>
  </si>
  <si>
    <t>21020800</t>
  </si>
  <si>
    <t>Lâm Trọng Vinh</t>
  </si>
  <si>
    <t>21020264</t>
  </si>
  <si>
    <t>Nguyễn Quang Vinh</t>
  </si>
  <si>
    <t>21020273</t>
  </si>
  <si>
    <t>Dương Nguyễn Việt Anh</t>
  </si>
  <si>
    <t>21020276</t>
  </si>
  <si>
    <t>Nguyễn Tuấn Anh</t>
  </si>
  <si>
    <t>21020750</t>
  </si>
  <si>
    <t>Quách Lê Hải Anh</t>
  </si>
  <si>
    <t>21020279</t>
  </si>
  <si>
    <t>Trần Diệu Anh</t>
  </si>
  <si>
    <t>21020282</t>
  </si>
  <si>
    <t>Trịnh Kiều Anh</t>
  </si>
  <si>
    <t>21020288</t>
  </si>
  <si>
    <t>Lưu Đình Chính</t>
  </si>
  <si>
    <t>21020538</t>
  </si>
  <si>
    <t>Nguyễn Hữu Việt Cương</t>
  </si>
  <si>
    <t>21020285</t>
  </si>
  <si>
    <t>Nguyễn Ngọc Cường</t>
  </si>
  <si>
    <t>21020753</t>
  </si>
  <si>
    <t>Đặng Tiến Dũng</t>
  </si>
  <si>
    <t>21020291</t>
  </si>
  <si>
    <t>Trần Anh Dũng</t>
  </si>
  <si>
    <t>21020755</t>
  </si>
  <si>
    <t>Nguyễn Hoàng Duy</t>
  </si>
  <si>
    <t>21020294</t>
  </si>
  <si>
    <t>Nguyễn Khánh Duy</t>
  </si>
  <si>
    <t>21020061</t>
  </si>
  <si>
    <t>Nguyễn Phan Dương</t>
  </si>
  <si>
    <t>21020297</t>
  </si>
  <si>
    <t>Lê Minh Đạt</t>
  </si>
  <si>
    <t>21020300</t>
  </si>
  <si>
    <t>Nguyễn Trường Đạt</t>
  </si>
  <si>
    <t>21020758</t>
  </si>
  <si>
    <t>Trương Quang Đạt</t>
  </si>
  <si>
    <t>21020762</t>
  </si>
  <si>
    <t>Nguyễn Cao Đức</t>
  </si>
  <si>
    <t>21020312</t>
  </si>
  <si>
    <t>Dương Hoàng Hải</t>
  </si>
  <si>
    <t>21020120</t>
  </si>
  <si>
    <t>Mai Thanh Hải</t>
  </si>
  <si>
    <t>21020067</t>
  </si>
  <si>
    <t>Trần Đình Đỗ Hải</t>
  </si>
  <si>
    <t>21020016</t>
  </si>
  <si>
    <t>Nguyễn Thị Hồng Hạnh</t>
  </si>
  <si>
    <t>21020318</t>
  </si>
  <si>
    <t>Nguyễn Trung Hiếu</t>
  </si>
  <si>
    <t>21020070</t>
  </si>
  <si>
    <t>Nguyễn Xuân Hiếu</t>
  </si>
  <si>
    <t>21020073</t>
  </si>
  <si>
    <t>Đỗ Huy Hoàng</t>
  </si>
  <si>
    <t>21020123</t>
  </si>
  <si>
    <t>Nguyễn Tiến Hoàng</t>
  </si>
  <si>
    <t>21020324</t>
  </si>
  <si>
    <t>Phạm Hoàng</t>
  </si>
  <si>
    <t>21020327</t>
  </si>
  <si>
    <t>Nguyễn Đức Hùng</t>
  </si>
  <si>
    <t>21020541</t>
  </si>
  <si>
    <t>Nguyễn Tiến Hùng</t>
  </si>
  <si>
    <t>21020330</t>
  </si>
  <si>
    <t>Ngô Đăng Huy</t>
  </si>
  <si>
    <t>21020342</t>
  </si>
  <si>
    <t>Hoàng Bảo Khanh</t>
  </si>
  <si>
    <t>21021658</t>
  </si>
  <si>
    <t>Hà Duy Khánh</t>
  </si>
  <si>
    <t>21020771</t>
  </si>
  <si>
    <t>Quan Trung Kiên</t>
  </si>
  <si>
    <t>21020773</t>
  </si>
  <si>
    <t>Đinh Thị Mai Linh</t>
  </si>
  <si>
    <t>21020348</t>
  </si>
  <si>
    <t>Hoàng Hải Long</t>
  </si>
  <si>
    <t>21020776</t>
  </si>
  <si>
    <t>Tạ Đình Lương</t>
  </si>
  <si>
    <t>21020351</t>
  </si>
  <si>
    <t>Nguyễn Viết Mạnh</t>
  </si>
  <si>
    <t>21020354</t>
  </si>
  <si>
    <t>Hoàng Nhật Minh</t>
  </si>
  <si>
    <t>21020358</t>
  </si>
  <si>
    <t>Nguyễn Thị Ngọc Minh</t>
  </si>
  <si>
    <t>21020364</t>
  </si>
  <si>
    <t>Bùi Tuấn Nghĩa</t>
  </si>
  <si>
    <t>21020082</t>
  </si>
  <si>
    <t>Cấn Minh Nghĩa</t>
  </si>
  <si>
    <t>21020551</t>
  </si>
  <si>
    <t>Đoàn Phúc Nguyên</t>
  </si>
  <si>
    <t>21020370</t>
  </si>
  <si>
    <t>Hoàng Văn Nguyên</t>
  </si>
  <si>
    <t>21020780</t>
  </si>
  <si>
    <t>Trần Võ Khôi Nguyên</t>
  </si>
  <si>
    <t>21020373</t>
  </si>
  <si>
    <t>Nguyễn Thị Oanh</t>
  </si>
  <si>
    <t>21020085</t>
  </si>
  <si>
    <t>Nguyễn Hải Phong</t>
  </si>
  <si>
    <t>21020376</t>
  </si>
  <si>
    <t>Nguyễn Tiến Phong</t>
  </si>
  <si>
    <t>21020783</t>
  </si>
  <si>
    <t>Lương Thị Mai Phương</t>
  </si>
  <si>
    <t>21020785</t>
  </si>
  <si>
    <t>Nguyễn Đăng Quang</t>
  </si>
  <si>
    <t>21020385</t>
  </si>
  <si>
    <t>Lê Văn Quốc</t>
  </si>
  <si>
    <t>21020088</t>
  </si>
  <si>
    <t>Lê Khả Thái Sơn</t>
  </si>
  <si>
    <t>21020789</t>
  </si>
  <si>
    <t>Đinh Văn Thạch</t>
  </si>
  <si>
    <t>21020403</t>
  </si>
  <si>
    <t>Cao Tiến Thắng</t>
  </si>
  <si>
    <t>21020793</t>
  </si>
  <si>
    <t>Đặng Quang Thắng</t>
  </si>
  <si>
    <t>21020406</t>
  </si>
  <si>
    <t>Nguyễn Công Thiên</t>
  </si>
  <si>
    <t>21020794</t>
  </si>
  <si>
    <t>Ma Thanh Thiện</t>
  </si>
  <si>
    <t>21020795</t>
  </si>
  <si>
    <t>Đinh Đức Thuận</t>
  </si>
  <si>
    <t>21020797</t>
  </si>
  <si>
    <t>Dương Khánh Toàn</t>
  </si>
  <si>
    <t>21020418</t>
  </si>
  <si>
    <t>Trần Xuân Trường</t>
  </si>
  <si>
    <t>21020397</t>
  </si>
  <si>
    <t>Phạm Anh Tuấn</t>
  </si>
  <si>
    <t>21020799</t>
  </si>
  <si>
    <t>Triệu Thanh Tùng</t>
  </si>
  <si>
    <t>21020132</t>
  </si>
  <si>
    <t>Trần Tất Việt</t>
  </si>
  <si>
    <t>21020424</t>
  </si>
  <si>
    <t>Đinh Thế Vương</t>
  </si>
  <si>
    <t>21020001</t>
  </si>
  <si>
    <t>21020051</t>
  </si>
  <si>
    <t>Phạm Gia Việt Anh</t>
  </si>
  <si>
    <t>21020052</t>
  </si>
  <si>
    <t>Nguyễn Thị Ngọc Ánh</t>
  </si>
  <si>
    <t>21020003</t>
  </si>
  <si>
    <t>Phạm Văn Bình</t>
  </si>
  <si>
    <t>21020005</t>
  </si>
  <si>
    <t>Đào Duy Chiến</t>
  </si>
  <si>
    <t>21020054</t>
  </si>
  <si>
    <t>Nguyễn Minh Chiến</t>
  </si>
  <si>
    <t>21020055</t>
  </si>
  <si>
    <t>Trần Thùy Dung</t>
  </si>
  <si>
    <t>21020006</t>
  </si>
  <si>
    <t>Bùi Tuấn Dũng</t>
  </si>
  <si>
    <t>21020007</t>
  </si>
  <si>
    <t>Huỳnh Tiến Dũng</t>
  </si>
  <si>
    <t>21020059</t>
  </si>
  <si>
    <t>Bùi Huy Dược</t>
  </si>
  <si>
    <t>21020010</t>
  </si>
  <si>
    <t>Trần Thùy Dương</t>
  </si>
  <si>
    <t>21020062</t>
  </si>
  <si>
    <t>Lê Tuấn Đạt</t>
  </si>
  <si>
    <t>21020064</t>
  </si>
  <si>
    <t>Nguyễn Thành Đạt</t>
  </si>
  <si>
    <t>21020065</t>
  </si>
  <si>
    <t>Lê Hải Đăng</t>
  </si>
  <si>
    <t>21020014</t>
  </si>
  <si>
    <t>Vương Trường Giang</t>
  </si>
  <si>
    <t>21020015</t>
  </si>
  <si>
    <t>Phạm Hoàng Hải</t>
  </si>
  <si>
    <t>21020017</t>
  </si>
  <si>
    <t>21020018</t>
  </si>
  <si>
    <t>Trần Thị Thu Huệ</t>
  </si>
  <si>
    <t>21020076</t>
  </si>
  <si>
    <t>Hoàng Văn Huy</t>
  </si>
  <si>
    <t>21020077</t>
  </si>
  <si>
    <t>Nguyễn Kim Quang Huy</t>
  </si>
  <si>
    <t>21020355</t>
  </si>
  <si>
    <t>Lê Trọng Minh</t>
  </si>
  <si>
    <t>21020359</t>
  </si>
  <si>
    <t>Phạm Quang Minh</t>
  </si>
  <si>
    <t>21020024</t>
  </si>
  <si>
    <t>Dương Hồng Nam</t>
  </si>
  <si>
    <t>21020554</t>
  </si>
  <si>
    <t>21020555</t>
  </si>
  <si>
    <t>Trần Hồng Quân</t>
  </si>
  <si>
    <t>21020089</t>
  </si>
  <si>
    <t>Lê Thế Sơn</t>
  </si>
  <si>
    <t>21020034</t>
  </si>
  <si>
    <t>Hoàng Minh Thái</t>
  </si>
  <si>
    <t>21020035</t>
  </si>
  <si>
    <t>Nguyễn Huy Thái</t>
  </si>
  <si>
    <t>21020037</t>
  </si>
  <si>
    <t>Nguyễn Đức Thuận</t>
  </si>
  <si>
    <t>21020090</t>
  </si>
  <si>
    <t>Phùng Quang Tiến</t>
  </si>
  <si>
    <t>21020096</t>
  </si>
  <si>
    <t>Phú Quốc Trung</t>
  </si>
  <si>
    <t>21020029</t>
  </si>
  <si>
    <t>Hoàng Minh Tú</t>
  </si>
  <si>
    <t>21020031</t>
  </si>
  <si>
    <t>Ngô Văn Tuân</t>
  </si>
  <si>
    <t>21020032</t>
  </si>
  <si>
    <t>Đỗ Minh Tuấn</t>
  </si>
  <si>
    <t>21020394</t>
  </si>
  <si>
    <t>Kiều Minh Tuấn</t>
  </si>
  <si>
    <t>21020033</t>
  </si>
  <si>
    <t>Vũ Quốc Tuấn</t>
  </si>
  <si>
    <t>21020038</t>
  </si>
  <si>
    <t>Nguyễn Ngọc Vũ</t>
  </si>
  <si>
    <t>21020272</t>
  </si>
  <si>
    <t>Cao Thị Phương Anh</t>
  </si>
  <si>
    <t>21020116</t>
  </si>
  <si>
    <t>Nguyễn Quang Anh</t>
  </si>
  <si>
    <t>21020281</t>
  </si>
  <si>
    <t>Trần Tuấn Anh</t>
  </si>
  <si>
    <t>21020053</t>
  </si>
  <si>
    <t>Phan Xuân Bảo</t>
  </si>
  <si>
    <t>21020537</t>
  </si>
  <si>
    <t>Lê Thanh Bình</t>
  </si>
  <si>
    <t>21020284</t>
  </si>
  <si>
    <t>Lã Việt Cường</t>
  </si>
  <si>
    <t>21020056</t>
  </si>
  <si>
    <t>Nguyễn Tấn Dũng</t>
  </si>
  <si>
    <t>21020268</t>
  </si>
  <si>
    <t>Nguyễn Thành Dũng</t>
  </si>
  <si>
    <t>21020295</t>
  </si>
  <si>
    <t>Đoàn Mạnh Dương</t>
  </si>
  <si>
    <t>21020298</t>
  </si>
  <si>
    <t>Lê Viết Đạt</t>
  </si>
  <si>
    <t>21020303</t>
  </si>
  <si>
    <t>Cao Trọng Đức</t>
  </si>
  <si>
    <t>21020306</t>
  </si>
  <si>
    <t>Lương Trần Việt Đức</t>
  </si>
  <si>
    <t>21020311</t>
  </si>
  <si>
    <t>Nguyễn Việt Hà</t>
  </si>
  <si>
    <t>21020315</t>
  </si>
  <si>
    <t>Đặng Thị Thanh Hiền</t>
  </si>
  <si>
    <t>21020121</t>
  </si>
  <si>
    <t>21020072</t>
  </si>
  <si>
    <t>Nguyễn Xuân Hòa</t>
  </si>
  <si>
    <t>21020321</t>
  </si>
  <si>
    <t>Vũ Thế Hoàn</t>
  </si>
  <si>
    <t>21020079</t>
  </si>
  <si>
    <t>Hoàng Việt Hưng</t>
  </si>
  <si>
    <t>21020333</t>
  </si>
  <si>
    <t>Nguyễn Trọng Bảo Hưng</t>
  </si>
  <si>
    <t>21020336</t>
  </si>
  <si>
    <t>Vũ Thái Hưng</t>
  </si>
  <si>
    <t>21020021</t>
  </si>
  <si>
    <t>Nguyễn Việt Anh Khoa</t>
  </si>
  <si>
    <t>21020080</t>
  </si>
  <si>
    <t>Phạm Khánh Linh</t>
  </si>
  <si>
    <t>21020350</t>
  </si>
  <si>
    <t>Dương Đình Mạnh</t>
  </si>
  <si>
    <t>21020548</t>
  </si>
  <si>
    <t>Nguyễn Nhật Minh</t>
  </si>
  <si>
    <t>21021660</t>
  </si>
  <si>
    <t>Lương Phùng Nhâm</t>
  </si>
  <si>
    <t>21020552</t>
  </si>
  <si>
    <t>Mai Tú Phương</t>
  </si>
  <si>
    <t>21020784</t>
  </si>
  <si>
    <t>Tạ Khánh Phương</t>
  </si>
  <si>
    <t>21020382</t>
  </si>
  <si>
    <t>Bùi Minh Quân</t>
  </si>
  <si>
    <t>21020388</t>
  </si>
  <si>
    <t>Nguyễn Đức Quyền</t>
  </si>
  <si>
    <t>21020788</t>
  </si>
  <si>
    <t>Tô Lâm Sơn</t>
  </si>
  <si>
    <t>21020391</t>
  </si>
  <si>
    <t>Phạm Minh Tâm</t>
  </si>
  <si>
    <t>21020411</t>
  </si>
  <si>
    <t>Nguyễn Thị Thanh Thủy</t>
  </si>
  <si>
    <t>21020091</t>
  </si>
  <si>
    <t>Trần Bá Toản</t>
  </si>
  <si>
    <t>21020092</t>
  </si>
  <si>
    <t>Nguyễn Viết Tú</t>
  </si>
  <si>
    <t>21020098</t>
  </si>
  <si>
    <t>Trần Đức Vinh</t>
  </si>
  <si>
    <t>21020423</t>
  </si>
  <si>
    <t>Lê Tiến Vũ</t>
  </si>
  <si>
    <t>21020425</t>
  </si>
  <si>
    <t>Phạm Minh Vương</t>
  </si>
  <si>
    <t>21021452</t>
  </si>
  <si>
    <t>Nguyễn Văn An</t>
  </si>
  <si>
    <t>21020103</t>
  </si>
  <si>
    <t>Hoàng Đức Anh</t>
  </si>
  <si>
    <t>21020604</t>
  </si>
  <si>
    <t>Lê Huy Tuấn Anh</t>
  </si>
  <si>
    <t>21020166</t>
  </si>
  <si>
    <t>Nguyễn Thạch Anh</t>
  </si>
  <si>
    <t>21020167</t>
  </si>
  <si>
    <t>Trần Thị Vân Anh</t>
  </si>
  <si>
    <t>21020169</t>
  </si>
  <si>
    <t>Nguyễn Hoàng Bách</t>
  </si>
  <si>
    <t>21020171</t>
  </si>
  <si>
    <t>Lê Văn Bảo</t>
  </si>
  <si>
    <t>21020172</t>
  </si>
  <si>
    <t>Lê Huy Bình</t>
  </si>
  <si>
    <t>21020175</t>
  </si>
  <si>
    <t>Nguyễn Duy Chiến</t>
  </si>
  <si>
    <t>21021459</t>
  </si>
  <si>
    <t>Đỗ Minh Cường</t>
  </si>
  <si>
    <t>21020511</t>
  </si>
  <si>
    <t>Trần Nam Dân</t>
  </si>
  <si>
    <t>21021462</t>
  </si>
  <si>
    <t>Bùi Anh Dũng</t>
  </si>
  <si>
    <t>21021465</t>
  </si>
  <si>
    <t>Hà Mạnh Dũng</t>
  </si>
  <si>
    <t>21020612</t>
  </si>
  <si>
    <t>Nguyễn Huy Dũng</t>
  </si>
  <si>
    <t>21021683</t>
  </si>
  <si>
    <t>Tô Tuấn Dũng</t>
  </si>
  <si>
    <t>21021468</t>
  </si>
  <si>
    <t>21020616</t>
  </si>
  <si>
    <t>Đỗ Ánh Dương</t>
  </si>
  <si>
    <t>21020181</t>
  </si>
  <si>
    <t>21021475</t>
  </si>
  <si>
    <t>Đỗ Thành Đạt</t>
  </si>
  <si>
    <t>21020183</t>
  </si>
  <si>
    <t>Nguyễn Tiến Đạt</t>
  </si>
  <si>
    <t>21020106</t>
  </si>
  <si>
    <t>Vũ Quý Đạt</t>
  </si>
  <si>
    <t>21020620</t>
  </si>
  <si>
    <t>Ngô Minh Đức</t>
  </si>
  <si>
    <t>21021481</t>
  </si>
  <si>
    <t>Phan Anh Đức</t>
  </si>
  <si>
    <t>21021484</t>
  </si>
  <si>
    <t>Tạ Hoàng Giang</t>
  </si>
  <si>
    <t>21021486</t>
  </si>
  <si>
    <t>Vũ Trường Giang</t>
  </si>
  <si>
    <t>21020190</t>
  </si>
  <si>
    <t>Mai Thanh Hà</t>
  </si>
  <si>
    <t>21020193</t>
  </si>
  <si>
    <t>Nguyễn Công Minh Hải</t>
  </si>
  <si>
    <t>21021487</t>
  </si>
  <si>
    <t>Nguyễn Văn Hải</t>
  </si>
  <si>
    <t>21020515</t>
  </si>
  <si>
    <t>Nguyễn Thảo Hiền</t>
  </si>
  <si>
    <t>21020198</t>
  </si>
  <si>
    <t>Vũ Minh Hiển</t>
  </si>
  <si>
    <t>21021490</t>
  </si>
  <si>
    <t>Cao Trung Hiếu</t>
  </si>
  <si>
    <t>21021492</t>
  </si>
  <si>
    <t>21020200</t>
  </si>
  <si>
    <t>Phí Minh Hiếu</t>
  </si>
  <si>
    <t>21020628</t>
  </si>
  <si>
    <t>Doãn Minh Hoàng</t>
  </si>
  <si>
    <t>21020631</t>
  </si>
  <si>
    <t>Trần Bá Hoàng</t>
  </si>
  <si>
    <t>21020202</t>
  </si>
  <si>
    <t>Phạm Việt Hồng</t>
  </si>
  <si>
    <t>21020738</t>
  </si>
  <si>
    <t>Hoàng Phi Hùng</t>
  </si>
  <si>
    <t>21021504</t>
  </si>
  <si>
    <t>Nguyễn Văn Hùng</t>
  </si>
  <si>
    <t>21020519</t>
  </si>
  <si>
    <t>Bùi Đức Huy</t>
  </si>
  <si>
    <t>21020045</t>
  </si>
  <si>
    <t>Đặng Quang Huy</t>
  </si>
  <si>
    <t>21020205</t>
  </si>
  <si>
    <t>Nguyễn Tuấn Hưng</t>
  </si>
  <si>
    <t>21020467</t>
  </si>
  <si>
    <t>Nguyễn Thị Thúy Hường</t>
  </si>
  <si>
    <t>21020640</t>
  </si>
  <si>
    <t>Đoàn Bùi Nhật Khánh</t>
  </si>
  <si>
    <t>21020521</t>
  </si>
  <si>
    <t>Nguyễn Việt Khánh</t>
  </si>
  <si>
    <t>21020642</t>
  </si>
  <si>
    <t>Lê Văn Khoa</t>
  </si>
  <si>
    <t>21020636</t>
  </si>
  <si>
    <t>Đinh Trung Kiên</t>
  </si>
  <si>
    <t>21020638</t>
  </si>
  <si>
    <t>Nguyễn Minh Kiên</t>
  </si>
  <si>
    <t>21021512</t>
  </si>
  <si>
    <t>Ngô Danh Lam</t>
  </si>
  <si>
    <t>21021513</t>
  </si>
  <si>
    <t>Nguyễn Duy Linh</t>
  </si>
  <si>
    <t>21021514</t>
  </si>
  <si>
    <t>Dương Bảo Long</t>
  </si>
  <si>
    <t>21020647</t>
  </si>
  <si>
    <t>Vũ Thành Long</t>
  </si>
  <si>
    <t>21020522</t>
  </si>
  <si>
    <t>Hoàng Hùng Mạnh</t>
  </si>
  <si>
    <t>21020218</t>
  </si>
  <si>
    <t>Chung Hoàng Minh</t>
  </si>
  <si>
    <t>21020219</t>
  </si>
  <si>
    <t>Dương Quang Minh</t>
  </si>
  <si>
    <t>21020649</t>
  </si>
  <si>
    <t>Lê Vũ Minh</t>
  </si>
  <si>
    <t>21020650</t>
  </si>
  <si>
    <t>Nguyễn Cao Đức Minh</t>
  </si>
  <si>
    <t>21020470</t>
  </si>
  <si>
    <t>Phạm Lê Minh</t>
  </si>
  <si>
    <t>21020524</t>
  </si>
  <si>
    <t>Vũ Nhật Minh</t>
  </si>
  <si>
    <t>21020655</t>
  </si>
  <si>
    <t>Nguyễn Hữu Nam</t>
  </si>
  <si>
    <t>21021523</t>
  </si>
  <si>
    <t>Nguyễn Hiếu Nghĩa</t>
  </si>
  <si>
    <t>21020526</t>
  </si>
  <si>
    <t>Nguyễn Bình Nguyên</t>
  </si>
  <si>
    <t>21020658</t>
  </si>
  <si>
    <t>Đoàn Vũ Quang Phú</t>
  </si>
  <si>
    <t>21020659</t>
  </si>
  <si>
    <t>Trần Quang Phúc</t>
  </si>
  <si>
    <t>21021529</t>
  </si>
  <si>
    <t>Hoàng Minh Quang</t>
  </si>
  <si>
    <t>21021531</t>
  </si>
  <si>
    <t>Lê Thế Quang</t>
  </si>
  <si>
    <t>21021535</t>
  </si>
  <si>
    <t>21021536</t>
  </si>
  <si>
    <t>Trần Minh Quân</t>
  </si>
  <si>
    <t>21020235</t>
  </si>
  <si>
    <t>Nguyễn Bá Quyết</t>
  </si>
  <si>
    <t>21020112</t>
  </si>
  <si>
    <t>Nguyễn Thanh Sơn</t>
  </si>
  <si>
    <t>21020475</t>
  </si>
  <si>
    <t>Lê Ngọc Nhật Tân</t>
  </si>
  <si>
    <t>21020242</t>
  </si>
  <si>
    <t>Lý Công Thành</t>
  </si>
  <si>
    <t>21021542</t>
  </si>
  <si>
    <t>Nguyễn Tiến Thành</t>
  </si>
  <si>
    <t>21020244</t>
  </si>
  <si>
    <t>Trần Hữu Thành</t>
  </si>
  <si>
    <t>21020245</t>
  </si>
  <si>
    <t>21020477</t>
  </si>
  <si>
    <t>Đào Thị Kim Thịnh</t>
  </si>
  <si>
    <t>21020247</t>
  </si>
  <si>
    <t>Nguyễn Văn Thuyên</t>
  </si>
  <si>
    <t>21020249</t>
  </si>
  <si>
    <t>Tống Minh Trí</t>
  </si>
  <si>
    <t>21020670</t>
  </si>
  <si>
    <t>Lê Đức Trung</t>
  </si>
  <si>
    <t>21020250</t>
  </si>
  <si>
    <t>Nguyễn Văn Trường</t>
  </si>
  <si>
    <t>21020237</t>
  </si>
  <si>
    <t>Nguyễn Ngọc Tuấn</t>
  </si>
  <si>
    <t>21021550</t>
  </si>
  <si>
    <t>Trần Đức Việt</t>
  </si>
  <si>
    <t>21020251</t>
  </si>
  <si>
    <t>Trần Hoàng Vũ</t>
  </si>
  <si>
    <t>21020602</t>
  </si>
  <si>
    <t>Đào Quý An</t>
  </si>
  <si>
    <t>21020160</t>
  </si>
  <si>
    <t>Đỗ Quang Anh</t>
  </si>
  <si>
    <t>21020162</t>
  </si>
  <si>
    <t>Hoàng Việt Anh</t>
  </si>
  <si>
    <t>21020164</t>
  </si>
  <si>
    <t>Ngô Tuấn Anh</t>
  </si>
  <si>
    <t>21020605</t>
  </si>
  <si>
    <t>Phùng Minh Tuấn Anh</t>
  </si>
  <si>
    <t>21020168</t>
  </si>
  <si>
    <t>Vũ Việt Anh</t>
  </si>
  <si>
    <t>21020170</t>
  </si>
  <si>
    <t>Trần Ngọc Bách</t>
  </si>
  <si>
    <t>21020609</t>
  </si>
  <si>
    <t>Nguyễn Ngọc Bảo</t>
  </si>
  <si>
    <t>21020610</t>
  </si>
  <si>
    <t>Nguyễn Lê Hải Châu</t>
  </si>
  <si>
    <t>21020042</t>
  </si>
  <si>
    <t>Tạ Quang Chiến</t>
  </si>
  <si>
    <t>21020173</t>
  </si>
  <si>
    <t>Nguyễn Viết Cường</t>
  </si>
  <si>
    <t>21020611</t>
  </si>
  <si>
    <t>Đỗ Mạnh Dũng</t>
  </si>
  <si>
    <t>21021466</t>
  </si>
  <si>
    <t>Lương Đình Dũng</t>
  </si>
  <si>
    <t>21020043</t>
  </si>
  <si>
    <t>Nguyễn Việt Dũng</t>
  </si>
  <si>
    <t>21020512</t>
  </si>
  <si>
    <t>Mai Ngọc Duy</t>
  </si>
  <si>
    <t>21020179</t>
  </si>
  <si>
    <t>Phạm Vũ Duy</t>
  </si>
  <si>
    <t>21020615</t>
  </si>
  <si>
    <t>Võ Tín Dư</t>
  </si>
  <si>
    <t>21021470</t>
  </si>
  <si>
    <t>Đồng Văn Dương</t>
  </si>
  <si>
    <t>21020513</t>
  </si>
  <si>
    <t>Phạm Quý Dương</t>
  </si>
  <si>
    <t>21021474</t>
  </si>
  <si>
    <t>Nguyễn Hải Đan</t>
  </si>
  <si>
    <t>21021476</t>
  </si>
  <si>
    <t>Nguyễn Đình Thành Đạt</t>
  </si>
  <si>
    <t>21020462</t>
  </si>
  <si>
    <t>Phùng Thành Đạt</t>
  </si>
  <si>
    <t>21020187</t>
  </si>
  <si>
    <t>Phạm Anh Đức</t>
  </si>
  <si>
    <t>21020044</t>
  </si>
  <si>
    <t>Trần Hữu Đức</t>
  </si>
  <si>
    <t>21020463</t>
  </si>
  <si>
    <t>Trần Thị Trà Giang</t>
  </si>
  <si>
    <t>21020189</t>
  </si>
  <si>
    <t>Hoàng Thị Thu Hà</t>
  </si>
  <si>
    <t>21020622</t>
  </si>
  <si>
    <t>Đình Minh Hải</t>
  </si>
  <si>
    <t>21020194</t>
  </si>
  <si>
    <t>Vũ Quang Hải</t>
  </si>
  <si>
    <t>21020199</t>
  </si>
  <si>
    <t>Trịnh Đức Hiệp</t>
  </si>
  <si>
    <t>21021491</t>
  </si>
  <si>
    <t>Ngô Thượng Hiếu</t>
  </si>
  <si>
    <t>21021494</t>
  </si>
  <si>
    <t>Trần Minh Hiếu</t>
  </si>
  <si>
    <t>21020517</t>
  </si>
  <si>
    <t>Nghiêm Minh Hoàng</t>
  </si>
  <si>
    <t>21021499</t>
  </si>
  <si>
    <t>Võ Huy Hoàng</t>
  </si>
  <si>
    <t>21021501</t>
  </si>
  <si>
    <t>Nguyễn Văn Huân</t>
  </si>
  <si>
    <t>21021502</t>
  </si>
  <si>
    <t>Lê Mạnh Hùng</t>
  </si>
  <si>
    <t>21021503</t>
  </si>
  <si>
    <t>Nguyễn Phan Hùng</t>
  </si>
  <si>
    <t>21020046</t>
  </si>
  <si>
    <t>Ngô Đức Huy</t>
  </si>
  <si>
    <t>21020635</t>
  </si>
  <si>
    <t>Phan Việt Hưng</t>
  </si>
  <si>
    <t>21020641</t>
  </si>
  <si>
    <t>Mạc Gia Khánh</t>
  </si>
  <si>
    <t>21021507</t>
  </si>
  <si>
    <t>Nguyễn Thế Khôi</t>
  </si>
  <si>
    <t>21020207</t>
  </si>
  <si>
    <t>Đoàn Đức Kiên</t>
  </si>
  <si>
    <t>21021510</t>
  </si>
  <si>
    <t>Nguyễn Tuấn Kiên</t>
  </si>
  <si>
    <t>21020643</t>
  </si>
  <si>
    <t>Nguyễn Bảo Lâm</t>
  </si>
  <si>
    <t>21020214</t>
  </si>
  <si>
    <t>Trần Phương Linh</t>
  </si>
  <si>
    <t>21020047</t>
  </si>
  <si>
    <t>Nguyễn Xuân Long</t>
  </si>
  <si>
    <t>21021516</t>
  </si>
  <si>
    <t>Nguyễn Công Mạnh</t>
  </si>
  <si>
    <t>21020648</t>
  </si>
  <si>
    <t>Hoàng Đức Minh</t>
  </si>
  <si>
    <t>21021518</t>
  </si>
  <si>
    <t>Nguyễn Công Tuấn Minh</t>
  </si>
  <si>
    <t>21021520</t>
  </si>
  <si>
    <t>Trần Đức Minh</t>
  </si>
  <si>
    <t>21020049</t>
  </si>
  <si>
    <t>Đinh Thị Trà My</t>
  </si>
  <si>
    <t>21020472</t>
  </si>
  <si>
    <t>Đào Xuân Nghĩa</t>
  </si>
  <si>
    <t>21020473</t>
  </si>
  <si>
    <t>Phạm Tuấn Nghĩa</t>
  </si>
  <si>
    <t>21021525</t>
  </si>
  <si>
    <t>Nguyễn Đắc Phong</t>
  </si>
  <si>
    <t>21020474</t>
  </si>
  <si>
    <t>Phùng Viết Phú</t>
  </si>
  <si>
    <t>21021527</t>
  </si>
  <si>
    <t>Ngô Trần Anh Phương</t>
  </si>
  <si>
    <t>21020229</t>
  </si>
  <si>
    <t>Hoàng Thái Quang</t>
  </si>
  <si>
    <t>21020661</t>
  </si>
  <si>
    <t>Phạm Minh Quang</t>
  </si>
  <si>
    <t>21021534</t>
  </si>
  <si>
    <t>21020234</t>
  </si>
  <si>
    <t>Trần Ngọc Anh Quân</t>
  </si>
  <si>
    <t>21020662</t>
  </si>
  <si>
    <t>Lê Bùi Sơn</t>
  </si>
  <si>
    <t>21020270</t>
  </si>
  <si>
    <t>Nguyễn Tuấn Tài</t>
  </si>
  <si>
    <t>21020113</t>
  </si>
  <si>
    <t>Phạm Ngọc Thạch</t>
  </si>
  <si>
    <t>21020665</t>
  </si>
  <si>
    <t>Nguyễn Đức Thành</t>
  </si>
  <si>
    <t>21020666</t>
  </si>
  <si>
    <t>Nguyễn Trọng Thành</t>
  </si>
  <si>
    <t>21020668</t>
  </si>
  <si>
    <t>Nguyễn Hương Thảo</t>
  </si>
  <si>
    <t>21020246</t>
  </si>
  <si>
    <t>Trần Chiến Thắng</t>
  </si>
  <si>
    <t>21020530</t>
  </si>
  <si>
    <t>Nguyễn Hoàng Thọ</t>
  </si>
  <si>
    <t>21021545</t>
  </si>
  <si>
    <t>Đỗ Thị Trang</t>
  </si>
  <si>
    <t>21021547</t>
  </si>
  <si>
    <t>Nguyễn Hữu Trọng</t>
  </si>
  <si>
    <t>21021548</t>
  </si>
  <si>
    <t>Phạm Đức Trung</t>
  </si>
  <si>
    <t>21021549</t>
  </si>
  <si>
    <t>Hoàng Quốc Tuấn</t>
  </si>
  <si>
    <t>21020664</t>
  </si>
  <si>
    <t>21020674</t>
  </si>
  <si>
    <t>Chu Ngọc Vượng</t>
  </si>
  <si>
    <t>21021453</t>
  </si>
  <si>
    <t>Hà Tùng Anh</t>
  </si>
  <si>
    <t>21020104</t>
  </si>
  <si>
    <t>Khương Vũ Trâm Anh</t>
  </si>
  <si>
    <t>21020165</t>
  </si>
  <si>
    <t>Nguyễn Hà Hoàng Anh</t>
  </si>
  <si>
    <t>21020606</t>
  </si>
  <si>
    <t>Trần Đức Anh</t>
  </si>
  <si>
    <t>21020607</t>
  </si>
  <si>
    <t>Phạm Hoàng Ân</t>
  </si>
  <si>
    <t>21020608</t>
  </si>
  <si>
    <t>Lê Trọng Bảo</t>
  </si>
  <si>
    <t>21021455</t>
  </si>
  <si>
    <t>Nguyễn Tiến Bắc</t>
  </si>
  <si>
    <t>21021456</t>
  </si>
  <si>
    <t>Hồ Thị Thanh Bình</t>
  </si>
  <si>
    <t>21020460</t>
  </si>
  <si>
    <t>Vũ Bảo Châu</t>
  </si>
  <si>
    <t>21021458</t>
  </si>
  <si>
    <t>Lê Quang Chính</t>
  </si>
  <si>
    <t>21021463</t>
  </si>
  <si>
    <t>Đỗ Tiến Dũng</t>
  </si>
  <si>
    <t>21021467</t>
  </si>
  <si>
    <t>Nguyễn Hoàng Anh Dũng</t>
  </si>
  <si>
    <t>21020461</t>
  </si>
  <si>
    <t>Đặng Sỹ Duy</t>
  </si>
  <si>
    <t>21020178</t>
  </si>
  <si>
    <t>Nguyễn Anh Duy</t>
  </si>
  <si>
    <t>21021469</t>
  </si>
  <si>
    <t>Vũ Hoàng Duy</t>
  </si>
  <si>
    <t>21020560</t>
  </si>
  <si>
    <t>Lê Quý Dương</t>
  </si>
  <si>
    <t>21021473</t>
  </si>
  <si>
    <t>Phạm Tùng Dương</t>
  </si>
  <si>
    <t>21020618</t>
  </si>
  <si>
    <t>Nguyễn Tất Đạt</t>
  </si>
  <si>
    <t>21021477</t>
  </si>
  <si>
    <t>Trịnh Xuân Đạt</t>
  </si>
  <si>
    <t>21021478</t>
  </si>
  <si>
    <t>Nguyễn Khoa Đăng</t>
  </si>
  <si>
    <t>21021480</t>
  </si>
  <si>
    <t>Lê Hồng Đức</t>
  </si>
  <si>
    <t>21021482</t>
  </si>
  <si>
    <t>Phạm Minh Đức</t>
  </si>
  <si>
    <t>21021483</t>
  </si>
  <si>
    <t>Trần Minh Đức</t>
  </si>
  <si>
    <t>21021485</t>
  </si>
  <si>
    <t>Trương Quỳnh Giang</t>
  </si>
  <si>
    <t>21020621</t>
  </si>
  <si>
    <t>Lê Hoàng Minh Hà</t>
  </si>
  <si>
    <t>21020192</t>
  </si>
  <si>
    <t>Đỗ Lý Minh Hải</t>
  </si>
  <si>
    <t>21020624</t>
  </si>
  <si>
    <t>Nguyễn Long Hải</t>
  </si>
  <si>
    <t>21020197</t>
  </si>
  <si>
    <t>Đinh Xuân Hiền</t>
  </si>
  <si>
    <t>21021488</t>
  </si>
  <si>
    <t>Nguyễn Vinh Hiển</t>
  </si>
  <si>
    <t>21021489</t>
  </si>
  <si>
    <t>Cao Chí Hiếu</t>
  </si>
  <si>
    <t>21021493</t>
  </si>
  <si>
    <t>21020464</t>
  </si>
  <si>
    <t>21021496</t>
  </si>
  <si>
    <t>Đinh Nho Hoàng</t>
  </si>
  <si>
    <t>21020630</t>
  </si>
  <si>
    <t>Phạm Huy Hoàng</t>
  </si>
  <si>
    <t>21020632</t>
  </si>
  <si>
    <t>Vũ Việt Hoàng</t>
  </si>
  <si>
    <t>21020518</t>
  </si>
  <si>
    <t>Hoàng Mạnh Hùng</t>
  </si>
  <si>
    <t>21020203</t>
  </si>
  <si>
    <t>Bùi Tấn Huy</t>
  </si>
  <si>
    <t>21020204</t>
  </si>
  <si>
    <t>21020520</t>
  </si>
  <si>
    <t>21020206</t>
  </si>
  <si>
    <t>Vũ Hoàng Hưng</t>
  </si>
  <si>
    <t>21020267</t>
  </si>
  <si>
    <t>Nguyễn Nam Khánh</t>
  </si>
  <si>
    <t>21020211</t>
  </si>
  <si>
    <t>Trịnh Minh Khôi</t>
  </si>
  <si>
    <t>21020637</t>
  </si>
  <si>
    <t>Hoàng Trung Kiên</t>
  </si>
  <si>
    <t>21020639</t>
  </si>
  <si>
    <t>Phùng Chí Kiên</t>
  </si>
  <si>
    <t>21020644</t>
  </si>
  <si>
    <t>Lê Viết Việt Linh</t>
  </si>
  <si>
    <t>21020645</t>
  </si>
  <si>
    <t>Trịnh Thái Linh</t>
  </si>
  <si>
    <t>21020215</t>
  </si>
  <si>
    <t>Vũ Đức Long</t>
  </si>
  <si>
    <t>21020217</t>
  </si>
  <si>
    <t>Nguyễn Khánh Ly</t>
  </si>
  <si>
    <t>21020220</t>
  </si>
  <si>
    <t>Đoàn Ngọc Minh</t>
  </si>
  <si>
    <t>21021519</t>
  </si>
  <si>
    <t>Nguyễn Ngọc Minh</t>
  </si>
  <si>
    <t>21020654</t>
  </si>
  <si>
    <t>Võ Kim Minh</t>
  </si>
  <si>
    <t>21020110</t>
  </si>
  <si>
    <t>21020224</t>
  </si>
  <si>
    <t>Nguyễn Thị Minh Ngọc</t>
  </si>
  <si>
    <t>21020226</t>
  </si>
  <si>
    <t>Lại Vũ Thu Nguyệt</t>
  </si>
  <si>
    <t>21020656</t>
  </si>
  <si>
    <t>Nguyễn Diệu Nhật</t>
  </si>
  <si>
    <t>21021524</t>
  </si>
  <si>
    <t>Hà Quang Nhuệ</t>
  </si>
  <si>
    <t>21021526</t>
  </si>
  <si>
    <t>Nguyễn Minh Phong</t>
  </si>
  <si>
    <t>21021530</t>
  </si>
  <si>
    <t>Lê Đức Quang</t>
  </si>
  <si>
    <t>21020232</t>
  </si>
  <si>
    <t>21020529</t>
  </si>
  <si>
    <t>Trần Trọng Quân</t>
  </si>
  <si>
    <t>21021538</t>
  </si>
  <si>
    <t>Nguyễn Anh Sơn</t>
  </si>
  <si>
    <t>21021540</t>
  </si>
  <si>
    <t>Cao Thị Minh Tâm</t>
  </si>
  <si>
    <t>21020050</t>
  </si>
  <si>
    <t>Bùi Minh Thành</t>
  </si>
  <si>
    <t>21020243</t>
  </si>
  <si>
    <t>Nguyễn Hữu Thành</t>
  </si>
  <si>
    <t>21021543</t>
  </si>
  <si>
    <t>Nguyễn Việt Thành</t>
  </si>
  <si>
    <t>21021544</t>
  </si>
  <si>
    <t>Hoàng Minh Thắng</t>
  </si>
  <si>
    <t>21020476</t>
  </si>
  <si>
    <t>Lưu Văn Đức Thiệu</t>
  </si>
  <si>
    <t>21020478</t>
  </si>
  <si>
    <t>Lã Thị Thanh Thúy</t>
  </si>
  <si>
    <t>21020248</t>
  </si>
  <si>
    <t>Phạm Thu Trang</t>
  </si>
  <si>
    <t>21020669</t>
  </si>
  <si>
    <t>Đinh Bách Thành Trung</t>
  </si>
  <si>
    <t>21020671</t>
  </si>
  <si>
    <t>Trần Lê Thành Trung</t>
  </si>
  <si>
    <t>21020663</t>
  </si>
  <si>
    <t>Lê Quang Tuấn</t>
  </si>
  <si>
    <t>21020672</t>
  </si>
  <si>
    <t>Trần Hạnh Uyên</t>
  </si>
  <si>
    <t>21020673</t>
  </si>
  <si>
    <t>Nguyễn Thành Vinh</t>
  </si>
  <si>
    <t>Danh sách có 74 sinh viên./.</t>
  </si>
  <si>
    <t>21020196</t>
  </si>
  <si>
    <t>Lương Nhật Hào</t>
  </si>
  <si>
    <t>21020222</t>
  </si>
  <si>
    <t>Nguyễn Đức Nam</t>
  </si>
  <si>
    <t>21020629</t>
  </si>
  <si>
    <t>Nguyễn Mạnh Hoàng</t>
  </si>
  <si>
    <t>21021511</t>
  </si>
  <si>
    <t>Phạm Trung Kiên</t>
  </si>
  <si>
    <t>21021539</t>
  </si>
  <si>
    <t>Nguyễn Phúc Sơn</t>
  </si>
  <si>
    <t>Danh sách có 12 sinh viên./.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</si>
</sst>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1"/>
      <color theme="1"/>
      <name val="Times New Roman"/>
      <family val="1"/>
      <charset val="163"/>
      <scheme val="major"/>
    </font>
    <font>
      <b/>
      <sz val="11"/>
      <name val="Times New Roman"/>
      <family val="1"/>
      <scheme val="major"/>
    </font>
    <font>
      <sz val="12"/>
      <color theme="1"/>
      <name val="Times New Roman"/>
      <family val="1"/>
      <charset val="163"/>
    </font>
    <font>
      <sz val="12"/>
      <color theme="1"/>
      <name val="Times New Roman"/>
      <family val="1"/>
      <charset val="163"/>
      <scheme val="major"/>
    </font>
    <font>
      <b/>
      <sz val="12"/>
      <name val="Times New Roman"/>
      <family val="1"/>
      <scheme val="major"/>
    </font>
    <font>
      <sz val="13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163"/>
      <scheme val="major"/>
    </font>
    <font>
      <sz val="11"/>
      <name val="Arial"/>
      <family val="2"/>
      <scheme val="minor"/>
    </font>
    <font>
      <sz val="11"/>
      <name val="Arial"/>
      <family val="2"/>
      <charset val="163"/>
      <scheme val="minor"/>
    </font>
    <font>
      <sz val="12"/>
      <name val="Times New Roman"/>
      <family val="1"/>
      <charset val="163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7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3" xfId="0" applyBorder="1" applyAlignment="1">
      <alignment vertical="center" wrapText="1"/>
    </xf>
    <xf numFmtId="0" fontId="2" fillId="0" borderId="0" xfId="0" applyFont="1"/>
    <xf numFmtId="164" fontId="14" fillId="0" borderId="0" xfId="0" applyNumberFormat="1" applyFont="1"/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4" fontId="13" fillId="0" borderId="4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9" fontId="0" fillId="0" borderId="12" xfId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/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4" fontId="13" fillId="0" borderId="12" xfId="1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9" fontId="22" fillId="0" borderId="12" xfId="1" applyFont="1" applyBorder="1" applyAlignment="1">
      <alignment horizontal="center"/>
    </xf>
    <xf numFmtId="0" fontId="23" fillId="0" borderId="0" xfId="0" applyFont="1"/>
    <xf numFmtId="164" fontId="21" fillId="0" borderId="0" xfId="0" applyNumberFormat="1" applyFont="1"/>
    <xf numFmtId="0" fontId="22" fillId="0" borderId="0" xfId="0" applyFont="1"/>
    <xf numFmtId="0" fontId="24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49" fontId="25" fillId="0" borderId="12" xfId="0" applyNumberFormat="1" applyFont="1" applyBorder="1"/>
    <xf numFmtId="0" fontId="25" fillId="0" borderId="12" xfId="0" applyFont="1" applyBorder="1" applyAlignment="1">
      <alignment wrapText="1"/>
    </xf>
    <xf numFmtId="14" fontId="25" fillId="0" borderId="12" xfId="0" applyNumberFormat="1" applyFont="1" applyBorder="1" applyAlignment="1">
      <alignment wrapText="1"/>
    </xf>
    <xf numFmtId="0" fontId="25" fillId="0" borderId="12" xfId="0" applyFont="1" applyBorder="1" applyAlignment="1" applyProtection="1">
      <alignment vertical="center"/>
      <protection locked="0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0" fillId="0" borderId="1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A49D87-27CA-426C-8ACF-3F9303CE5284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4E2540A-28BC-4097-BF3A-1D99ACBC3A86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A7437BC-BD59-4D2C-8E19-17D8CEAF6410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D0C079D-7840-43B5-8D31-A2102F0439DA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DC0174-383F-45D0-BA2C-1B8E930D5225}"/>
            </a:ext>
          </a:extLst>
        </xdr:cNvPr>
        <xdr:cNvCxnSpPr/>
      </xdr:nvCxnSpPr>
      <xdr:spPr>
        <a:xfrm>
          <a:off x="1485900" y="361950"/>
          <a:ext cx="1038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97B292-6D39-4450-8CD5-9F2CA3A4EE09}"/>
            </a:ext>
          </a:extLst>
        </xdr:cNvPr>
        <xdr:cNvCxnSpPr/>
      </xdr:nvCxnSpPr>
      <xdr:spPr>
        <a:xfrm>
          <a:off x="6810375" y="361950"/>
          <a:ext cx="1371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1</xdr:row>
      <xdr:rowOff>228600</xdr:rowOff>
    </xdr:from>
    <xdr:to>
      <xdr:col>2</xdr:col>
      <xdr:colOff>971550</xdr:colOff>
      <xdr:row>1</xdr:row>
      <xdr:rowOff>228600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D56B9DE-0459-4083-93CB-2654EC692D1F}"/>
            </a:ext>
          </a:extLst>
        </xdr:cNvPr>
        <xdr:cNvCxnSpPr/>
      </xdr:nvCxnSpPr>
      <xdr:spPr>
        <a:xfrm>
          <a:off x="685800" y="4667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17AEE86-9AAC-4490-98F3-BE7F6502AF3F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D683D9C-913A-4D81-A857-70A195C029B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E460A2-A7B2-402A-80D5-55A938672B39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0225EF6-A2D6-40AF-8DE6-5F8A20D0CD03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9AD96C1-1083-4803-9214-83B2DE4EA4D5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DF9C017-B0ED-43B5-B0A2-21E2083E36EF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4D3D714-4DD7-456C-8772-CAED9E49333B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5B23A40-198A-454F-B450-73C89D39E2E7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6198646-85F6-4B94-AE5C-98931397EB43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36F3376-0A99-4607-9ACC-991668E2FB9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18C0549-F2C9-47FC-9D85-DDC735E9DE66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DA33078-A3EE-4ED1-8BC3-A2AD5970EDE2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A326134-990F-4FB3-A5BB-0100504DD84B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2</xdr:row>
      <xdr:rowOff>0</xdr:rowOff>
    </xdr:from>
    <xdr:to>
      <xdr:col>2</xdr:col>
      <xdr:colOff>609600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14DB567-1B69-49BE-A72B-490238F32FB9}"/>
            </a:ext>
          </a:extLst>
        </xdr:cNvPr>
        <xdr:cNvCxnSpPr/>
      </xdr:nvCxnSpPr>
      <xdr:spPr>
        <a:xfrm>
          <a:off x="685800" y="476250"/>
          <a:ext cx="9620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D97D184-621F-4A03-9842-6191BE9FE863}"/>
            </a:ext>
          </a:extLst>
        </xdr:cNvPr>
        <xdr:cNvCxnSpPr/>
      </xdr:nvCxnSpPr>
      <xdr:spPr>
        <a:xfrm>
          <a:off x="4533900" y="47625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8903-920B-4690-8605-B96900B258C8}">
  <sheetPr codeName="Sheet1"/>
  <dimension ref="A1:K26"/>
  <sheetViews>
    <sheetView topLeftCell="A7" workbookViewId="0">
      <selection activeCell="A13" sqref="A13:A24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87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47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57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58</v>
      </c>
      <c r="C13" s="45" t="s">
        <v>59</v>
      </c>
      <c r="D13" s="46">
        <v>37800</v>
      </c>
      <c r="E13" s="42">
        <v>85</v>
      </c>
      <c r="F13" s="42">
        <v>85</v>
      </c>
      <c r="G13" s="42">
        <v>85</v>
      </c>
      <c r="H13" s="42">
        <v>85</v>
      </c>
      <c r="I13" s="47" t="str">
        <f t="shared" ref="I13" si="0">IF(H13&gt;=90,"Xuất sắc",IF(H13&gt;=80,"Tốt", IF(H13&gt;=65,"Khá",IF(H13&gt;=50,"Trung bình", IF(H13&gt;=35, "Yếu", "Kém")))))</f>
        <v>Tốt</v>
      </c>
      <c r="J13" s="42">
        <v>85</v>
      </c>
      <c r="K13" s="47" t="str">
        <f t="shared" ref="K13" si="1">IF(J13&gt;=90,"Xuất sắc",IF(J13&gt;=80,"Tốt", IF(J13&gt;=65,"Khá",IF(J13&gt;=50,"Trung bình", IF(J13&gt;=35, "Yếu", "Kém")))))</f>
        <v>Tốt</v>
      </c>
    </row>
    <row r="14" spans="1:11" ht="18.75" customHeight="1" x14ac:dyDescent="0.25">
      <c r="A14" s="13">
        <v>2</v>
      </c>
      <c r="B14" s="44" t="s">
        <v>60</v>
      </c>
      <c r="C14" s="45" t="s">
        <v>61</v>
      </c>
      <c r="D14" s="46">
        <v>37938</v>
      </c>
      <c r="E14" s="42">
        <v>90</v>
      </c>
      <c r="F14" s="42">
        <v>90</v>
      </c>
      <c r="G14" s="42">
        <v>90</v>
      </c>
      <c r="H14" s="42">
        <v>90</v>
      </c>
      <c r="I14" s="47" t="s">
        <v>18</v>
      </c>
      <c r="J14" s="42">
        <v>90</v>
      </c>
      <c r="K14" s="47" t="s">
        <v>18</v>
      </c>
    </row>
    <row r="15" spans="1:11" ht="18.75" customHeight="1" x14ac:dyDescent="0.25">
      <c r="A15" s="13">
        <v>3</v>
      </c>
      <c r="B15" s="44" t="s">
        <v>62</v>
      </c>
      <c r="C15" s="45" t="s">
        <v>63</v>
      </c>
      <c r="D15" s="46">
        <v>37941</v>
      </c>
      <c r="E15" s="42">
        <v>65</v>
      </c>
      <c r="F15" s="42">
        <v>65</v>
      </c>
      <c r="G15" s="42">
        <v>65</v>
      </c>
      <c r="H15" s="42">
        <v>65</v>
      </c>
      <c r="I15" s="47" t="s">
        <v>16</v>
      </c>
      <c r="J15" s="42">
        <v>65</v>
      </c>
      <c r="K15" s="47" t="s">
        <v>16</v>
      </c>
    </row>
    <row r="16" spans="1:11" ht="18.75" customHeight="1" x14ac:dyDescent="0.25">
      <c r="A16" s="13">
        <v>4</v>
      </c>
      <c r="B16" s="44" t="s">
        <v>64</v>
      </c>
      <c r="C16" s="45" t="s">
        <v>65</v>
      </c>
      <c r="D16" s="46">
        <v>37779</v>
      </c>
      <c r="E16" s="42">
        <v>92</v>
      </c>
      <c r="F16" s="42">
        <v>92</v>
      </c>
      <c r="G16" s="42">
        <v>92</v>
      </c>
      <c r="H16" s="42">
        <v>92</v>
      </c>
      <c r="I16" s="47" t="s">
        <v>18</v>
      </c>
      <c r="J16" s="42">
        <v>92</v>
      </c>
      <c r="K16" s="47" t="s">
        <v>18</v>
      </c>
    </row>
    <row r="17" spans="1:11" ht="18.75" customHeight="1" x14ac:dyDescent="0.25">
      <c r="A17" s="13">
        <v>5</v>
      </c>
      <c r="B17" s="44" t="s">
        <v>66</v>
      </c>
      <c r="C17" s="45" t="s">
        <v>67</v>
      </c>
      <c r="D17" s="46">
        <v>37760</v>
      </c>
      <c r="E17" s="42">
        <v>85</v>
      </c>
      <c r="F17" s="42">
        <v>85</v>
      </c>
      <c r="G17" s="42">
        <v>85</v>
      </c>
      <c r="H17" s="42">
        <v>85</v>
      </c>
      <c r="I17" s="47" t="s">
        <v>17</v>
      </c>
      <c r="J17" s="42">
        <v>85</v>
      </c>
      <c r="K17" s="47" t="s">
        <v>17</v>
      </c>
    </row>
    <row r="18" spans="1:11" ht="18.75" customHeight="1" x14ac:dyDescent="0.25">
      <c r="A18" s="13">
        <v>6</v>
      </c>
      <c r="B18" s="44" t="s">
        <v>68</v>
      </c>
      <c r="C18" s="45" t="s">
        <v>69</v>
      </c>
      <c r="D18" s="46">
        <v>37866</v>
      </c>
      <c r="E18" s="42">
        <v>90</v>
      </c>
      <c r="F18" s="42">
        <v>90</v>
      </c>
      <c r="G18" s="42">
        <v>90</v>
      </c>
      <c r="H18" s="42">
        <v>90</v>
      </c>
      <c r="I18" s="47" t="s">
        <v>18</v>
      </c>
      <c r="J18" s="42">
        <v>90</v>
      </c>
      <c r="K18" s="47" t="s">
        <v>18</v>
      </c>
    </row>
    <row r="19" spans="1:11" ht="18.75" customHeight="1" x14ac:dyDescent="0.25">
      <c r="A19" s="13">
        <v>7</v>
      </c>
      <c r="B19" s="44" t="s">
        <v>70</v>
      </c>
      <c r="C19" s="45" t="s">
        <v>71</v>
      </c>
      <c r="D19" s="46">
        <v>37692</v>
      </c>
      <c r="E19" s="42">
        <v>90</v>
      </c>
      <c r="F19" s="42">
        <v>90</v>
      </c>
      <c r="G19" s="42">
        <v>90</v>
      </c>
      <c r="H19" s="42">
        <v>90</v>
      </c>
      <c r="I19" s="47" t="s">
        <v>18</v>
      </c>
      <c r="J19" s="42">
        <v>90</v>
      </c>
      <c r="K19" s="47" t="s">
        <v>18</v>
      </c>
    </row>
    <row r="20" spans="1:11" ht="15.75" x14ac:dyDescent="0.2">
      <c r="A20" s="13">
        <v>8</v>
      </c>
      <c r="B20" s="48" t="s">
        <v>1117</v>
      </c>
      <c r="C20" s="49" t="s">
        <v>1118</v>
      </c>
      <c r="D20" s="50">
        <v>37811</v>
      </c>
      <c r="E20" s="51">
        <v>90</v>
      </c>
      <c r="F20" s="51">
        <v>90</v>
      </c>
      <c r="G20" s="51">
        <v>90</v>
      </c>
      <c r="H20" s="51">
        <v>85</v>
      </c>
      <c r="I20" s="47" t="s">
        <v>17</v>
      </c>
      <c r="J20" s="51">
        <v>85</v>
      </c>
      <c r="K20" s="47" t="s">
        <v>17</v>
      </c>
    </row>
    <row r="21" spans="1:11" ht="18.75" customHeight="1" x14ac:dyDescent="0.2">
      <c r="A21" s="13">
        <v>9</v>
      </c>
      <c r="B21" s="48" t="s">
        <v>1119</v>
      </c>
      <c r="C21" s="49" t="s">
        <v>1120</v>
      </c>
      <c r="D21" s="50">
        <v>37823</v>
      </c>
      <c r="E21" s="51">
        <v>90</v>
      </c>
      <c r="F21" s="51">
        <v>90</v>
      </c>
      <c r="G21" s="51">
        <v>90</v>
      </c>
      <c r="H21" s="51">
        <v>85</v>
      </c>
      <c r="I21" s="47" t="s">
        <v>17</v>
      </c>
      <c r="J21" s="51">
        <v>85</v>
      </c>
      <c r="K21" s="47" t="s">
        <v>17</v>
      </c>
    </row>
    <row r="22" spans="1:11" ht="18.75" customHeight="1" x14ac:dyDescent="0.2">
      <c r="A22" s="13">
        <v>10</v>
      </c>
      <c r="B22" s="48" t="s">
        <v>1121</v>
      </c>
      <c r="C22" s="49" t="s">
        <v>1122</v>
      </c>
      <c r="D22" s="50">
        <v>37819</v>
      </c>
      <c r="E22" s="51">
        <v>70</v>
      </c>
      <c r="F22" s="51">
        <v>70</v>
      </c>
      <c r="G22" s="51">
        <v>70</v>
      </c>
      <c r="H22" s="51">
        <v>75</v>
      </c>
      <c r="I22" s="47" t="s">
        <v>16</v>
      </c>
      <c r="J22" s="51">
        <v>75</v>
      </c>
      <c r="K22" s="47" t="s">
        <v>16</v>
      </c>
    </row>
    <row r="23" spans="1:11" ht="18.75" customHeight="1" x14ac:dyDescent="0.2">
      <c r="A23" s="13">
        <v>11</v>
      </c>
      <c r="B23" s="48" t="s">
        <v>1123</v>
      </c>
      <c r="C23" s="49" t="s">
        <v>1124</v>
      </c>
      <c r="D23" s="50">
        <v>37715</v>
      </c>
      <c r="E23" s="51">
        <v>90</v>
      </c>
      <c r="F23" s="51">
        <v>90</v>
      </c>
      <c r="G23" s="51">
        <v>90</v>
      </c>
      <c r="H23" s="51">
        <v>85</v>
      </c>
      <c r="I23" s="47" t="s">
        <v>17</v>
      </c>
      <c r="J23" s="51">
        <v>85</v>
      </c>
      <c r="K23" s="47" t="s">
        <v>17</v>
      </c>
    </row>
    <row r="24" spans="1:11" ht="18.75" customHeight="1" x14ac:dyDescent="0.2">
      <c r="A24" s="13">
        <v>12</v>
      </c>
      <c r="B24" s="48" t="s">
        <v>1125</v>
      </c>
      <c r="C24" s="49" t="s">
        <v>1126</v>
      </c>
      <c r="D24" s="50">
        <v>37730</v>
      </c>
      <c r="E24" s="51">
        <v>90</v>
      </c>
      <c r="F24" s="51">
        <v>90</v>
      </c>
      <c r="G24" s="51">
        <v>90</v>
      </c>
      <c r="H24" s="51">
        <v>85</v>
      </c>
      <c r="I24" s="47" t="s">
        <v>17</v>
      </c>
      <c r="J24" s="51">
        <v>85</v>
      </c>
      <c r="K24" s="47" t="s">
        <v>17</v>
      </c>
    </row>
    <row r="26" spans="1:11" ht="16.5" x14ac:dyDescent="0.2">
      <c r="A26" s="58" t="s">
        <v>1127</v>
      </c>
      <c r="B26" s="58"/>
      <c r="C26" s="58"/>
    </row>
  </sheetData>
  <sortState xmlns:xlrd2="http://schemas.microsoft.com/office/spreadsheetml/2017/richdata2" ref="A13:K19">
    <sortCondition ref="B13:B19"/>
  </sortState>
  <mergeCells count="16">
    <mergeCell ref="A26:C2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conditionalFormatting sqref="B13:B19">
    <cfRule type="duplicateValues" dxfId="17" priority="6"/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72D91-EB37-42D7-95B1-6044B3604EB1}">
  <sheetPr codeName="Sheet10"/>
  <dimension ref="A1:K88"/>
  <sheetViews>
    <sheetView topLeftCell="A10" workbookViewId="0">
      <selection activeCell="N26" sqref="N26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56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974</v>
      </c>
      <c r="C13" s="45" t="s">
        <v>975</v>
      </c>
      <c r="D13" s="46">
        <v>37936</v>
      </c>
      <c r="E13" s="42">
        <f>VLOOKUP(B13,[1]Sheet1!B$4:E$1531,4,0)</f>
        <v>80</v>
      </c>
      <c r="F13" s="42">
        <f>VLOOKUP(B13,[1]Sheet1!B$4:F$1531,5,0)</f>
        <v>90</v>
      </c>
      <c r="G13" s="42">
        <f>VLOOKUP(B13,[1]Sheet1!B$4:G$1531,6,0)</f>
        <v>90</v>
      </c>
      <c r="H13" s="42">
        <f>VLOOKUP(B13,[1]Sheet1!B$4:H$1531,7,0)</f>
        <v>90</v>
      </c>
      <c r="I13" s="47" t="str">
        <f t="shared" ref="I13:I76" si="0">IF(H13&gt;=90,"Xuất sắc",IF(H13&gt;=80,"Tốt", IF(H13&gt;=65,"Khá",IF(H13&gt;=50,"Trung bình", IF(H13&gt;=35, "Yếu", "Kém")))))</f>
        <v>Xuất sắc</v>
      </c>
      <c r="J13" s="42">
        <f>VLOOKUP(B13,[1]Sheet1!B$4:J$1531,9,0)</f>
        <v>90</v>
      </c>
      <c r="K13" s="47" t="str">
        <f t="shared" ref="K13:K76" si="1">IF(J13&gt;=90,"Xuất sắc",IF(J13&gt;=80,"Tốt", IF(J13&gt;=65,"Khá",IF(J13&gt;=50,"Trung bình", IF(J13&gt;=35, "Yếu", "Kém")))))</f>
        <v>Xuất sắc</v>
      </c>
    </row>
    <row r="14" spans="1:11" ht="18.75" customHeight="1" x14ac:dyDescent="0.25">
      <c r="A14" s="13">
        <v>2</v>
      </c>
      <c r="B14" s="44" t="s">
        <v>976</v>
      </c>
      <c r="C14" s="45" t="s">
        <v>977</v>
      </c>
      <c r="D14" s="46">
        <v>37940</v>
      </c>
      <c r="E14" s="42">
        <f>VLOOKUP(B14,[1]Sheet1!B$4:E$1531,4,0)</f>
        <v>90</v>
      </c>
      <c r="F14" s="42">
        <f>VLOOKUP(B14,[1]Sheet1!B$4:F$1531,5,0)</f>
        <v>90</v>
      </c>
      <c r="G14" s="42">
        <f>VLOOKUP(B14,[1]Sheet1!B$4:G$1531,6,0)</f>
        <v>90</v>
      </c>
      <c r="H14" s="42">
        <f>VLOOKUP(B14,[1]Sheet1!B$4:H$1531,7,0)</f>
        <v>90</v>
      </c>
      <c r="I14" s="47" t="str">
        <f t="shared" si="0"/>
        <v>Xuất sắc</v>
      </c>
      <c r="J14" s="42">
        <f>VLOOKUP(B14,[1]Sheet1!B$4:J$1531,9,0)</f>
        <v>90</v>
      </c>
      <c r="K14" s="47" t="str">
        <f t="shared" si="1"/>
        <v>Xuất sắc</v>
      </c>
    </row>
    <row r="15" spans="1:11" ht="18.75" customHeight="1" x14ac:dyDescent="0.25">
      <c r="A15" s="13">
        <v>3</v>
      </c>
      <c r="B15" s="44" t="s">
        <v>978</v>
      </c>
      <c r="C15" s="45" t="s">
        <v>979</v>
      </c>
      <c r="D15" s="46">
        <v>37717</v>
      </c>
      <c r="E15" s="42">
        <f>VLOOKUP(B15,[1]Sheet1!B$4:E$1531,4,0)</f>
        <v>90</v>
      </c>
      <c r="F15" s="42">
        <f>VLOOKUP(B15,[1]Sheet1!B$4:F$1531,5,0)</f>
        <v>90</v>
      </c>
      <c r="G15" s="42">
        <f>VLOOKUP(B15,[1]Sheet1!B$4:G$1531,6,0)</f>
        <v>90</v>
      </c>
      <c r="H15" s="42">
        <f>VLOOKUP(B15,[1]Sheet1!B$4:H$1531,7,0)</f>
        <v>90</v>
      </c>
      <c r="I15" s="47" t="str">
        <f t="shared" si="0"/>
        <v>Xuất sắc</v>
      </c>
      <c r="J15" s="42">
        <f>VLOOKUP(B15,[1]Sheet1!B$4:J$1531,9,0)</f>
        <v>90</v>
      </c>
      <c r="K15" s="47" t="str">
        <f t="shared" si="1"/>
        <v>Xuất sắc</v>
      </c>
    </row>
    <row r="16" spans="1:11" ht="18.75" customHeight="1" x14ac:dyDescent="0.25">
      <c r="A16" s="13">
        <v>4</v>
      </c>
      <c r="B16" s="44" t="s">
        <v>980</v>
      </c>
      <c r="C16" s="45" t="s">
        <v>981</v>
      </c>
      <c r="D16" s="46">
        <v>37630</v>
      </c>
      <c r="E16" s="42">
        <f>VLOOKUP(B16,[1]Sheet1!B$4:E$1531,4,0)</f>
        <v>90</v>
      </c>
      <c r="F16" s="42">
        <f>VLOOKUP(B16,[1]Sheet1!B$4:F$1531,5,0)</f>
        <v>90</v>
      </c>
      <c r="G16" s="42">
        <f>VLOOKUP(B16,[1]Sheet1!B$4:G$1531,6,0)</f>
        <v>90</v>
      </c>
      <c r="H16" s="42">
        <f>VLOOKUP(B16,[1]Sheet1!B$4:H$1531,7,0)</f>
        <v>90</v>
      </c>
      <c r="I16" s="47" t="str">
        <f t="shared" si="0"/>
        <v>Xuất sắc</v>
      </c>
      <c r="J16" s="42">
        <f>VLOOKUP(B16,[1]Sheet1!B$4:J$1531,9,0)</f>
        <v>90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982</v>
      </c>
      <c r="C17" s="45" t="s">
        <v>983</v>
      </c>
      <c r="D17" s="46">
        <v>37630</v>
      </c>
      <c r="E17" s="42">
        <f>VLOOKUP(B17,[1]Sheet1!B$4:E$1531,4,0)</f>
        <v>92</v>
      </c>
      <c r="F17" s="42">
        <f>VLOOKUP(B17,[1]Sheet1!B$4:F$1531,5,0)</f>
        <v>87</v>
      </c>
      <c r="G17" s="42">
        <f>VLOOKUP(B17,[1]Sheet1!B$4:G$1531,6,0)</f>
        <v>87</v>
      </c>
      <c r="H17" s="42">
        <f>VLOOKUP(B17,[1]Sheet1!B$4:H$1531,7,0)</f>
        <v>87</v>
      </c>
      <c r="I17" s="47" t="str">
        <f t="shared" si="0"/>
        <v>Tốt</v>
      </c>
      <c r="J17" s="42">
        <f>VLOOKUP(B17,[1]Sheet1!B$4:J$1531,9,0)</f>
        <v>87</v>
      </c>
      <c r="K17" s="47" t="str">
        <f t="shared" si="1"/>
        <v>Tốt</v>
      </c>
    </row>
    <row r="18" spans="1:11" ht="18.75" customHeight="1" x14ac:dyDescent="0.25">
      <c r="A18" s="13">
        <v>6</v>
      </c>
      <c r="B18" s="44" t="s">
        <v>984</v>
      </c>
      <c r="C18" s="45" t="s">
        <v>985</v>
      </c>
      <c r="D18" s="46">
        <v>37647</v>
      </c>
      <c r="E18" s="42">
        <f>VLOOKUP(B18,[1]Sheet1!B$4:E$1531,4,0)</f>
        <v>82</v>
      </c>
      <c r="F18" s="42">
        <f>VLOOKUP(B18,[1]Sheet1!B$4:F$1531,5,0)</f>
        <v>82</v>
      </c>
      <c r="G18" s="42">
        <f>VLOOKUP(B18,[1]Sheet1!B$4:G$1531,6,0)</f>
        <v>82</v>
      </c>
      <c r="H18" s="42">
        <f>VLOOKUP(B18,[1]Sheet1!B$4:H$1531,7,0)</f>
        <v>82</v>
      </c>
      <c r="I18" s="47" t="str">
        <f t="shared" si="0"/>
        <v>Tốt</v>
      </c>
      <c r="J18" s="42">
        <f>VLOOKUP(B18,[1]Sheet1!B$4:J$1531,9,0)</f>
        <v>82</v>
      </c>
      <c r="K18" s="47" t="str">
        <f t="shared" si="1"/>
        <v>Tốt</v>
      </c>
    </row>
    <row r="19" spans="1:11" ht="18.75" customHeight="1" x14ac:dyDescent="0.25">
      <c r="A19" s="13">
        <v>7</v>
      </c>
      <c r="B19" s="44" t="s">
        <v>986</v>
      </c>
      <c r="C19" s="45" t="s">
        <v>987</v>
      </c>
      <c r="D19" s="46">
        <v>37917</v>
      </c>
      <c r="E19" s="42">
        <f>VLOOKUP(B19,[1]Sheet1!B$4:E$1531,4,0)</f>
        <v>80</v>
      </c>
      <c r="F19" s="42">
        <f>VLOOKUP(B19,[1]Sheet1!B$4:F$1531,5,0)</f>
        <v>77</v>
      </c>
      <c r="G19" s="42">
        <f>VLOOKUP(B19,[1]Sheet1!B$4:G$1531,6,0)</f>
        <v>77</v>
      </c>
      <c r="H19" s="42">
        <f>VLOOKUP(B19,[1]Sheet1!B$4:H$1531,7,0)</f>
        <v>77</v>
      </c>
      <c r="I19" s="47" t="str">
        <f t="shared" si="0"/>
        <v>Khá</v>
      </c>
      <c r="J19" s="42">
        <f>VLOOKUP(B19,[1]Sheet1!B$4:J$1531,9,0)</f>
        <v>77</v>
      </c>
      <c r="K19" s="47" t="str">
        <f t="shared" si="1"/>
        <v>Khá</v>
      </c>
    </row>
    <row r="20" spans="1:11" ht="18.75" customHeight="1" x14ac:dyDescent="0.25">
      <c r="A20" s="13">
        <v>8</v>
      </c>
      <c r="B20" s="44" t="s">
        <v>988</v>
      </c>
      <c r="C20" s="45" t="s">
        <v>989</v>
      </c>
      <c r="D20" s="46">
        <v>37675</v>
      </c>
      <c r="E20" s="42">
        <f>VLOOKUP(B20,[1]Sheet1!B$4:E$1531,4,0)</f>
        <v>90</v>
      </c>
      <c r="F20" s="42">
        <f>VLOOKUP(B20,[1]Sheet1!B$4:F$1531,5,0)</f>
        <v>90</v>
      </c>
      <c r="G20" s="42">
        <f>VLOOKUP(B20,[1]Sheet1!B$4:G$1531,6,0)</f>
        <v>90</v>
      </c>
      <c r="H20" s="42">
        <f>VLOOKUP(B20,[1]Sheet1!B$4:H$1531,7,0)</f>
        <v>90</v>
      </c>
      <c r="I20" s="47" t="str">
        <f t="shared" si="0"/>
        <v>Xuất sắc</v>
      </c>
      <c r="J20" s="42">
        <f>VLOOKUP(B20,[1]Sheet1!B$4:J$1531,9,0)</f>
        <v>90</v>
      </c>
      <c r="K20" s="47" t="str">
        <f t="shared" si="1"/>
        <v>Xuất sắc</v>
      </c>
    </row>
    <row r="21" spans="1:11" ht="18.75" customHeight="1" x14ac:dyDescent="0.25">
      <c r="A21" s="13">
        <v>9</v>
      </c>
      <c r="B21" s="44" t="s">
        <v>990</v>
      </c>
      <c r="C21" s="45" t="s">
        <v>991</v>
      </c>
      <c r="D21" s="46">
        <v>37723</v>
      </c>
      <c r="E21" s="42">
        <f>VLOOKUP(B21,[1]Sheet1!B$4:E$1531,4,0)</f>
        <v>90</v>
      </c>
      <c r="F21" s="42">
        <f>VLOOKUP(B21,[1]Sheet1!B$4:F$1531,5,0)</f>
        <v>85</v>
      </c>
      <c r="G21" s="42">
        <f>VLOOKUP(B21,[1]Sheet1!B$4:G$1531,6,0)</f>
        <v>85</v>
      </c>
      <c r="H21" s="42">
        <f>VLOOKUP(B21,[1]Sheet1!B$4:H$1531,7,0)</f>
        <v>85</v>
      </c>
      <c r="I21" s="47" t="str">
        <f t="shared" si="0"/>
        <v>Tốt</v>
      </c>
      <c r="J21" s="42">
        <f>VLOOKUP(B21,[1]Sheet1!B$4:J$1531,9,0)</f>
        <v>85</v>
      </c>
      <c r="K21" s="47" t="str">
        <f t="shared" si="1"/>
        <v>Tốt</v>
      </c>
    </row>
    <row r="22" spans="1:11" ht="18.75" customHeight="1" x14ac:dyDescent="0.25">
      <c r="A22" s="13">
        <v>10</v>
      </c>
      <c r="B22" s="44" t="s">
        <v>992</v>
      </c>
      <c r="C22" s="45" t="s">
        <v>993</v>
      </c>
      <c r="D22" s="46">
        <v>37790</v>
      </c>
      <c r="E22" s="42">
        <f>VLOOKUP(B22,[1]Sheet1!B$4:E$1531,4,0)</f>
        <v>75</v>
      </c>
      <c r="F22" s="42">
        <f>VLOOKUP(B22,[1]Sheet1!B$4:F$1531,5,0)</f>
        <v>75</v>
      </c>
      <c r="G22" s="42">
        <f>VLOOKUP(B22,[1]Sheet1!B$4:G$1531,6,0)</f>
        <v>75</v>
      </c>
      <c r="H22" s="42">
        <f>VLOOKUP(B22,[1]Sheet1!B$4:H$1531,7,0)</f>
        <v>75</v>
      </c>
      <c r="I22" s="47" t="str">
        <f t="shared" si="0"/>
        <v>Khá</v>
      </c>
      <c r="J22" s="42">
        <f>VLOOKUP(B22,[1]Sheet1!B$4:J$1531,9,0)</f>
        <v>75</v>
      </c>
      <c r="K22" s="47" t="str">
        <f t="shared" si="1"/>
        <v>Khá</v>
      </c>
    </row>
    <row r="23" spans="1:11" ht="18.75" customHeight="1" x14ac:dyDescent="0.25">
      <c r="A23" s="13">
        <v>11</v>
      </c>
      <c r="B23" s="44" t="s">
        <v>994</v>
      </c>
      <c r="C23" s="45" t="s">
        <v>995</v>
      </c>
      <c r="D23" s="46">
        <v>37908</v>
      </c>
      <c r="E23" s="42">
        <f>VLOOKUP(B23,[1]Sheet1!B$4:E$1531,4,0)</f>
        <v>80</v>
      </c>
      <c r="F23" s="42">
        <f>VLOOKUP(B23,[1]Sheet1!B$4:F$1531,5,0)</f>
        <v>72</v>
      </c>
      <c r="G23" s="42">
        <f>VLOOKUP(B23,[1]Sheet1!B$4:G$1531,6,0)</f>
        <v>72</v>
      </c>
      <c r="H23" s="42">
        <f>VLOOKUP(B23,[1]Sheet1!B$4:H$1531,7,0)</f>
        <v>72</v>
      </c>
      <c r="I23" s="47" t="str">
        <f t="shared" si="0"/>
        <v>Khá</v>
      </c>
      <c r="J23" s="42">
        <f>VLOOKUP(B23,[1]Sheet1!B$4:J$1531,9,0)</f>
        <v>72</v>
      </c>
      <c r="K23" s="47" t="str">
        <f t="shared" si="1"/>
        <v>Khá</v>
      </c>
    </row>
    <row r="24" spans="1:11" ht="18.75" customHeight="1" x14ac:dyDescent="0.25">
      <c r="A24" s="13">
        <v>12</v>
      </c>
      <c r="B24" s="44" t="s">
        <v>996</v>
      </c>
      <c r="C24" s="45" t="s">
        <v>997</v>
      </c>
      <c r="D24" s="46">
        <v>37678</v>
      </c>
      <c r="E24" s="42">
        <f>VLOOKUP(B24,[1]Sheet1!B$4:E$1531,4,0)</f>
        <v>85</v>
      </c>
      <c r="F24" s="42">
        <f>VLOOKUP(B24,[1]Sheet1!B$4:F$1531,5,0)</f>
        <v>85</v>
      </c>
      <c r="G24" s="42">
        <f>VLOOKUP(B24,[1]Sheet1!B$4:G$1531,6,0)</f>
        <v>85</v>
      </c>
      <c r="H24" s="42">
        <f>VLOOKUP(B24,[1]Sheet1!B$4:H$1531,7,0)</f>
        <v>85</v>
      </c>
      <c r="I24" s="47" t="str">
        <f t="shared" si="0"/>
        <v>Tốt</v>
      </c>
      <c r="J24" s="42">
        <f>VLOOKUP(B24,[1]Sheet1!B$4:J$1531,9,0)</f>
        <v>85</v>
      </c>
      <c r="K24" s="47" t="str">
        <f t="shared" si="1"/>
        <v>Tốt</v>
      </c>
    </row>
    <row r="25" spans="1:11" ht="18.75" customHeight="1" x14ac:dyDescent="0.25">
      <c r="A25" s="13">
        <v>13</v>
      </c>
      <c r="B25" s="44" t="s">
        <v>998</v>
      </c>
      <c r="C25" s="45" t="s">
        <v>999</v>
      </c>
      <c r="D25" s="46">
        <v>37699</v>
      </c>
      <c r="E25" s="42">
        <f>VLOOKUP(B25,[1]Sheet1!B$4:E$1531,4,0)</f>
        <v>91</v>
      </c>
      <c r="F25" s="42">
        <f>VLOOKUP(B25,[1]Sheet1!B$4:F$1531,5,0)</f>
        <v>85</v>
      </c>
      <c r="G25" s="42">
        <f>VLOOKUP(B25,[1]Sheet1!B$4:G$1531,6,0)</f>
        <v>85</v>
      </c>
      <c r="H25" s="42">
        <f>VLOOKUP(B25,[1]Sheet1!B$4:H$1531,7,0)</f>
        <v>85</v>
      </c>
      <c r="I25" s="47" t="str">
        <f t="shared" si="0"/>
        <v>Tốt</v>
      </c>
      <c r="J25" s="42">
        <f>VLOOKUP(B25,[1]Sheet1!B$4:J$1531,9,0)</f>
        <v>85</v>
      </c>
      <c r="K25" s="47" t="str">
        <f t="shared" si="1"/>
        <v>Tốt</v>
      </c>
    </row>
    <row r="26" spans="1:11" ht="18.75" customHeight="1" x14ac:dyDescent="0.25">
      <c r="A26" s="13">
        <v>14</v>
      </c>
      <c r="B26" s="44" t="s">
        <v>1000</v>
      </c>
      <c r="C26" s="45" t="s">
        <v>1001</v>
      </c>
      <c r="D26" s="46">
        <v>37977</v>
      </c>
      <c r="E26" s="42">
        <f>VLOOKUP(B26,[1]Sheet1!B$4:E$1531,4,0)</f>
        <v>90</v>
      </c>
      <c r="F26" s="42">
        <f>VLOOKUP(B26,[1]Sheet1!B$4:F$1531,5,0)</f>
        <v>90</v>
      </c>
      <c r="G26" s="42">
        <f>VLOOKUP(B26,[1]Sheet1!B$4:G$1531,6,0)</f>
        <v>90</v>
      </c>
      <c r="H26" s="42">
        <f>VLOOKUP(B26,[1]Sheet1!B$4:H$1531,7,0)</f>
        <v>90</v>
      </c>
      <c r="I26" s="47" t="str">
        <f t="shared" si="0"/>
        <v>Xuất sắc</v>
      </c>
      <c r="J26" s="42">
        <f>VLOOKUP(B26,[1]Sheet1!B$4:J$1531,9,0)</f>
        <v>90</v>
      </c>
      <c r="K26" s="47" t="str">
        <f t="shared" si="1"/>
        <v>Xuất sắc</v>
      </c>
    </row>
    <row r="27" spans="1:11" ht="18.75" customHeight="1" x14ac:dyDescent="0.25">
      <c r="A27" s="13">
        <v>15</v>
      </c>
      <c r="B27" s="44" t="s">
        <v>1002</v>
      </c>
      <c r="C27" s="45" t="s">
        <v>1003</v>
      </c>
      <c r="D27" s="46">
        <v>37905</v>
      </c>
      <c r="E27" s="42">
        <f>VLOOKUP(B27,[1]Sheet1!B$4:E$1531,4,0)</f>
        <v>90</v>
      </c>
      <c r="F27" s="42">
        <f>VLOOKUP(B27,[1]Sheet1!B$4:F$1531,5,0)</f>
        <v>90</v>
      </c>
      <c r="G27" s="42">
        <f>VLOOKUP(B27,[1]Sheet1!B$4:G$1531,6,0)</f>
        <v>90</v>
      </c>
      <c r="H27" s="42">
        <f>VLOOKUP(B27,[1]Sheet1!B$4:H$1531,7,0)</f>
        <v>90</v>
      </c>
      <c r="I27" s="47" t="str">
        <f t="shared" si="0"/>
        <v>Xuất sắc</v>
      </c>
      <c r="J27" s="42">
        <f>VLOOKUP(B27,[1]Sheet1!B$4:J$1531,9,0)</f>
        <v>90</v>
      </c>
      <c r="K27" s="47" t="str">
        <f t="shared" si="1"/>
        <v>Xuất sắc</v>
      </c>
    </row>
    <row r="28" spans="1:11" ht="18.75" customHeight="1" x14ac:dyDescent="0.25">
      <c r="A28" s="13">
        <v>16</v>
      </c>
      <c r="B28" s="44" t="s">
        <v>1004</v>
      </c>
      <c r="C28" s="45" t="s">
        <v>1005</v>
      </c>
      <c r="D28" s="46">
        <v>37937</v>
      </c>
      <c r="E28" s="42">
        <f>VLOOKUP(B28,[1]Sheet1!B$4:E$1531,4,0)</f>
        <v>82</v>
      </c>
      <c r="F28" s="42">
        <f>VLOOKUP(B28,[1]Sheet1!B$4:F$1531,5,0)</f>
        <v>90</v>
      </c>
      <c r="G28" s="42">
        <f>VLOOKUP(B28,[1]Sheet1!B$4:G$1531,6,0)</f>
        <v>90</v>
      </c>
      <c r="H28" s="42">
        <f>VLOOKUP(B28,[1]Sheet1!B$4:H$1531,7,0)</f>
        <v>90</v>
      </c>
      <c r="I28" s="47" t="str">
        <f t="shared" si="0"/>
        <v>Xuất sắc</v>
      </c>
      <c r="J28" s="42">
        <f>VLOOKUP(B28,[1]Sheet1!B$4:J$1531,9,0)</f>
        <v>90</v>
      </c>
      <c r="K28" s="47" t="str">
        <f t="shared" si="1"/>
        <v>Xuất sắc</v>
      </c>
    </row>
    <row r="29" spans="1:11" ht="18.75" customHeight="1" x14ac:dyDescent="0.25">
      <c r="A29" s="13">
        <v>17</v>
      </c>
      <c r="B29" s="44" t="s">
        <v>1006</v>
      </c>
      <c r="C29" s="45" t="s">
        <v>1007</v>
      </c>
      <c r="D29" s="46">
        <v>37896</v>
      </c>
      <c r="E29" s="42">
        <f>VLOOKUP(B29,[1]Sheet1!B$4:E$1531,4,0)</f>
        <v>70</v>
      </c>
      <c r="F29" s="42">
        <f>VLOOKUP(B29,[1]Sheet1!B$4:F$1531,5,0)</f>
        <v>72</v>
      </c>
      <c r="G29" s="42">
        <f>VLOOKUP(B29,[1]Sheet1!B$4:G$1531,6,0)</f>
        <v>72</v>
      </c>
      <c r="H29" s="42">
        <f>VLOOKUP(B29,[1]Sheet1!B$4:H$1531,7,0)</f>
        <v>72</v>
      </c>
      <c r="I29" s="47" t="str">
        <f t="shared" si="0"/>
        <v>Khá</v>
      </c>
      <c r="J29" s="42">
        <f>VLOOKUP(B29,[1]Sheet1!B$4:J$1531,9,0)</f>
        <v>72</v>
      </c>
      <c r="K29" s="47" t="str">
        <f t="shared" si="1"/>
        <v>Khá</v>
      </c>
    </row>
    <row r="30" spans="1:11" ht="18.75" customHeight="1" x14ac:dyDescent="0.25">
      <c r="A30" s="13">
        <v>18</v>
      </c>
      <c r="B30" s="44" t="s">
        <v>1008</v>
      </c>
      <c r="C30" s="45" t="s">
        <v>1009</v>
      </c>
      <c r="D30" s="46">
        <v>37953</v>
      </c>
      <c r="E30" s="42">
        <f>VLOOKUP(B30,[1]Sheet1!B$4:E$1531,4,0)</f>
        <v>90</v>
      </c>
      <c r="F30" s="42">
        <f>VLOOKUP(B30,[1]Sheet1!B$4:F$1531,5,0)</f>
        <v>90</v>
      </c>
      <c r="G30" s="42">
        <f>VLOOKUP(B30,[1]Sheet1!B$4:G$1531,6,0)</f>
        <v>90</v>
      </c>
      <c r="H30" s="42">
        <f>VLOOKUP(B30,[1]Sheet1!B$4:H$1531,7,0)</f>
        <v>90</v>
      </c>
      <c r="I30" s="47" t="str">
        <f t="shared" si="0"/>
        <v>Xuất sắc</v>
      </c>
      <c r="J30" s="42">
        <f>VLOOKUP(B30,[1]Sheet1!B$4:J$1531,9,0)</f>
        <v>90</v>
      </c>
      <c r="K30" s="47" t="str">
        <f t="shared" si="1"/>
        <v>Xuất sắc</v>
      </c>
    </row>
    <row r="31" spans="1:11" ht="18.75" customHeight="1" x14ac:dyDescent="0.25">
      <c r="A31" s="13">
        <v>19</v>
      </c>
      <c r="B31" s="44" t="s">
        <v>1010</v>
      </c>
      <c r="C31" s="45" t="s">
        <v>1011</v>
      </c>
      <c r="D31" s="46">
        <v>37664</v>
      </c>
      <c r="E31" s="42">
        <f>VLOOKUP(B31,[1]Sheet1!B$4:E$1531,4,0)</f>
        <v>90</v>
      </c>
      <c r="F31" s="42">
        <f>VLOOKUP(B31,[1]Sheet1!B$4:F$1531,5,0)</f>
        <v>100</v>
      </c>
      <c r="G31" s="42">
        <f>VLOOKUP(B31,[1]Sheet1!B$4:G$1531,6,0)</f>
        <v>100</v>
      </c>
      <c r="H31" s="42">
        <f>VLOOKUP(B31,[1]Sheet1!B$4:H$1531,7,0)</f>
        <v>100</v>
      </c>
      <c r="I31" s="47" t="str">
        <f t="shared" si="0"/>
        <v>Xuất sắc</v>
      </c>
      <c r="J31" s="42">
        <f>VLOOKUP(B31,[1]Sheet1!B$4:J$1531,9,0)</f>
        <v>100</v>
      </c>
      <c r="K31" s="47" t="str">
        <f t="shared" si="1"/>
        <v>Xuất sắc</v>
      </c>
    </row>
    <row r="32" spans="1:11" ht="18.75" customHeight="1" x14ac:dyDescent="0.25">
      <c r="A32" s="13">
        <v>20</v>
      </c>
      <c r="B32" s="44" t="s">
        <v>1012</v>
      </c>
      <c r="C32" s="45" t="s">
        <v>1013</v>
      </c>
      <c r="D32" s="46">
        <v>37719</v>
      </c>
      <c r="E32" s="42">
        <f>VLOOKUP(B32,[1]Sheet1!B$4:E$1531,4,0)</f>
        <v>80</v>
      </c>
      <c r="F32" s="42">
        <f>VLOOKUP(B32,[1]Sheet1!B$4:F$1531,5,0)</f>
        <v>90</v>
      </c>
      <c r="G32" s="42">
        <f>VLOOKUP(B32,[1]Sheet1!B$4:G$1531,6,0)</f>
        <v>90</v>
      </c>
      <c r="H32" s="42">
        <f>VLOOKUP(B32,[1]Sheet1!B$4:H$1531,7,0)</f>
        <v>90</v>
      </c>
      <c r="I32" s="47" t="str">
        <f t="shared" si="0"/>
        <v>Xuất sắc</v>
      </c>
      <c r="J32" s="42">
        <f>VLOOKUP(B32,[1]Sheet1!B$4:J$1531,9,0)</f>
        <v>90</v>
      </c>
      <c r="K32" s="47" t="str">
        <f t="shared" si="1"/>
        <v>Xuất sắc</v>
      </c>
    </row>
    <row r="33" spans="1:11" ht="18.75" customHeight="1" x14ac:dyDescent="0.25">
      <c r="A33" s="13">
        <v>21</v>
      </c>
      <c r="B33" s="44" t="s">
        <v>1014</v>
      </c>
      <c r="C33" s="45" t="s">
        <v>1015</v>
      </c>
      <c r="D33" s="46">
        <v>37768</v>
      </c>
      <c r="E33" s="42">
        <f>VLOOKUP(B33,[1]Sheet1!B$4:E$1531,4,0)</f>
        <v>67</v>
      </c>
      <c r="F33" s="42">
        <f>VLOOKUP(B33,[1]Sheet1!B$4:F$1531,5,0)</f>
        <v>77</v>
      </c>
      <c r="G33" s="42">
        <f>VLOOKUP(B33,[1]Sheet1!B$4:G$1531,6,0)</f>
        <v>77</v>
      </c>
      <c r="H33" s="42">
        <f>VLOOKUP(B33,[1]Sheet1!B$4:H$1531,7,0)</f>
        <v>77</v>
      </c>
      <c r="I33" s="47" t="str">
        <f t="shared" si="0"/>
        <v>Khá</v>
      </c>
      <c r="J33" s="42">
        <f>VLOOKUP(B33,[1]Sheet1!B$4:J$1531,9,0)</f>
        <v>77</v>
      </c>
      <c r="K33" s="47" t="str">
        <f t="shared" si="1"/>
        <v>Khá</v>
      </c>
    </row>
    <row r="34" spans="1:11" ht="18.75" customHeight="1" x14ac:dyDescent="0.25">
      <c r="A34" s="13">
        <v>22</v>
      </c>
      <c r="B34" s="44" t="s">
        <v>1016</v>
      </c>
      <c r="C34" s="45" t="s">
        <v>1017</v>
      </c>
      <c r="D34" s="46">
        <v>37663</v>
      </c>
      <c r="E34" s="42">
        <f>VLOOKUP(B34,[1]Sheet1!B$4:E$1531,4,0)</f>
        <v>90</v>
      </c>
      <c r="F34" s="42">
        <f>VLOOKUP(B34,[1]Sheet1!B$4:F$1531,5,0)</f>
        <v>90</v>
      </c>
      <c r="G34" s="42">
        <f>VLOOKUP(B34,[1]Sheet1!B$4:G$1531,6,0)</f>
        <v>90</v>
      </c>
      <c r="H34" s="42">
        <f>VLOOKUP(B34,[1]Sheet1!B$4:H$1531,7,0)</f>
        <v>90</v>
      </c>
      <c r="I34" s="47" t="str">
        <f t="shared" si="0"/>
        <v>Xuất sắc</v>
      </c>
      <c r="J34" s="42">
        <f>VLOOKUP(B34,[1]Sheet1!B$4:J$1531,9,0)</f>
        <v>90</v>
      </c>
      <c r="K34" s="47" t="str">
        <f t="shared" si="1"/>
        <v>Xuất sắc</v>
      </c>
    </row>
    <row r="35" spans="1:11" ht="18.75" customHeight="1" x14ac:dyDescent="0.25">
      <c r="A35" s="13">
        <v>23</v>
      </c>
      <c r="B35" s="44" t="s">
        <v>1018</v>
      </c>
      <c r="C35" s="45" t="s">
        <v>1019</v>
      </c>
      <c r="D35" s="46">
        <v>37971</v>
      </c>
      <c r="E35" s="42">
        <f>VLOOKUP(B35,[1]Sheet1!B$4:E$1531,4,0)</f>
        <v>90</v>
      </c>
      <c r="F35" s="42">
        <f>VLOOKUP(B35,[1]Sheet1!B$4:F$1531,5,0)</f>
        <v>90</v>
      </c>
      <c r="G35" s="42">
        <f>VLOOKUP(B35,[1]Sheet1!B$4:G$1531,6,0)</f>
        <v>90</v>
      </c>
      <c r="H35" s="42">
        <f>VLOOKUP(B35,[1]Sheet1!B$4:H$1531,7,0)</f>
        <v>90</v>
      </c>
      <c r="I35" s="47" t="str">
        <f t="shared" si="0"/>
        <v>Xuất sắc</v>
      </c>
      <c r="J35" s="42">
        <f>VLOOKUP(B35,[1]Sheet1!B$4:J$1531,9,0)</f>
        <v>90</v>
      </c>
      <c r="K35" s="47" t="str">
        <f t="shared" si="1"/>
        <v>Xuất sắc</v>
      </c>
    </row>
    <row r="36" spans="1:11" ht="18.75" customHeight="1" x14ac:dyDescent="0.25">
      <c r="A36" s="13">
        <v>24</v>
      </c>
      <c r="B36" s="44" t="s">
        <v>1020</v>
      </c>
      <c r="C36" s="45" t="s">
        <v>1021</v>
      </c>
      <c r="D36" s="46">
        <v>37759</v>
      </c>
      <c r="E36" s="42">
        <f>VLOOKUP(B36,[1]Sheet1!B$4:E$1531,4,0)</f>
        <v>65</v>
      </c>
      <c r="F36" s="42">
        <f>VLOOKUP(B36,[1]Sheet1!B$4:F$1531,5,0)</f>
        <v>72</v>
      </c>
      <c r="G36" s="42">
        <f>VLOOKUP(B36,[1]Sheet1!B$4:G$1531,6,0)</f>
        <v>0</v>
      </c>
      <c r="H36" s="42">
        <f>VLOOKUP(B36,[1]Sheet1!B$4:H$1531,7,0)</f>
        <v>75</v>
      </c>
      <c r="I36" s="47" t="str">
        <f t="shared" si="0"/>
        <v>Khá</v>
      </c>
      <c r="J36" s="42">
        <f>VLOOKUP(B36,[1]Sheet1!B$4:J$1531,9,0)</f>
        <v>75</v>
      </c>
      <c r="K36" s="47" t="str">
        <f t="shared" si="1"/>
        <v>Khá</v>
      </c>
    </row>
    <row r="37" spans="1:11" ht="18.75" customHeight="1" x14ac:dyDescent="0.25">
      <c r="A37" s="13">
        <v>25</v>
      </c>
      <c r="B37" s="44" t="s">
        <v>1022</v>
      </c>
      <c r="C37" s="45" t="s">
        <v>1023</v>
      </c>
      <c r="D37" s="46">
        <v>37962</v>
      </c>
      <c r="E37" s="42">
        <f>VLOOKUP(B37,[1]Sheet1!B$4:E$1531,4,0)</f>
        <v>90</v>
      </c>
      <c r="F37" s="42">
        <f>VLOOKUP(B37,[1]Sheet1!B$4:F$1531,5,0)</f>
        <v>90</v>
      </c>
      <c r="G37" s="42">
        <f>VLOOKUP(B37,[1]Sheet1!B$4:G$1531,6,0)</f>
        <v>90</v>
      </c>
      <c r="H37" s="42">
        <f>VLOOKUP(B37,[1]Sheet1!B$4:H$1531,7,0)</f>
        <v>90</v>
      </c>
      <c r="I37" s="47" t="str">
        <f t="shared" si="0"/>
        <v>Xuất sắc</v>
      </c>
      <c r="J37" s="42">
        <f>VLOOKUP(B37,[1]Sheet1!B$4:J$1531,9,0)</f>
        <v>90</v>
      </c>
      <c r="K37" s="47" t="str">
        <f t="shared" si="1"/>
        <v>Xuất sắc</v>
      </c>
    </row>
    <row r="38" spans="1:11" ht="18.75" customHeight="1" x14ac:dyDescent="0.25">
      <c r="A38" s="13">
        <v>26</v>
      </c>
      <c r="B38" s="44" t="s">
        <v>1024</v>
      </c>
      <c r="C38" s="45" t="s">
        <v>1025</v>
      </c>
      <c r="D38" s="46">
        <v>37897</v>
      </c>
      <c r="E38" s="42">
        <f>VLOOKUP(B38,[1]Sheet1!B$4:E$1531,4,0)</f>
        <v>80</v>
      </c>
      <c r="F38" s="42">
        <f>VLOOKUP(B38,[1]Sheet1!B$4:F$1531,5,0)</f>
        <v>80</v>
      </c>
      <c r="G38" s="42">
        <f>VLOOKUP(B38,[1]Sheet1!B$4:G$1531,6,0)</f>
        <v>80</v>
      </c>
      <c r="H38" s="42">
        <f>VLOOKUP(B38,[1]Sheet1!B$4:H$1531,7,0)</f>
        <v>80</v>
      </c>
      <c r="I38" s="47" t="str">
        <f t="shared" si="0"/>
        <v>Tốt</v>
      </c>
      <c r="J38" s="42">
        <f>VLOOKUP(B38,[1]Sheet1!B$4:J$1531,9,0)</f>
        <v>80</v>
      </c>
      <c r="K38" s="47" t="str">
        <f t="shared" si="1"/>
        <v>Tốt</v>
      </c>
    </row>
    <row r="39" spans="1:11" ht="18.75" customHeight="1" x14ac:dyDescent="0.25">
      <c r="A39" s="13">
        <v>27</v>
      </c>
      <c r="B39" s="44" t="s">
        <v>1026</v>
      </c>
      <c r="C39" s="45" t="s">
        <v>1027</v>
      </c>
      <c r="D39" s="46">
        <v>37703</v>
      </c>
      <c r="E39" s="42">
        <f>VLOOKUP(B39,[1]Sheet1!B$4:E$1531,4,0)</f>
        <v>90</v>
      </c>
      <c r="F39" s="42">
        <f>VLOOKUP(B39,[1]Sheet1!B$4:F$1531,5,0)</f>
        <v>85</v>
      </c>
      <c r="G39" s="42">
        <f>VLOOKUP(B39,[1]Sheet1!B$4:G$1531,6,0)</f>
        <v>85</v>
      </c>
      <c r="H39" s="42">
        <f>VLOOKUP(B39,[1]Sheet1!B$4:H$1531,7,0)</f>
        <v>85</v>
      </c>
      <c r="I39" s="47" t="str">
        <f t="shared" si="0"/>
        <v>Tốt</v>
      </c>
      <c r="J39" s="42">
        <f>VLOOKUP(B39,[1]Sheet1!B$4:J$1531,9,0)</f>
        <v>85</v>
      </c>
      <c r="K39" s="47" t="str">
        <f t="shared" si="1"/>
        <v>Tốt</v>
      </c>
    </row>
    <row r="40" spans="1:11" ht="18.75" customHeight="1" x14ac:dyDescent="0.25">
      <c r="A40" s="13">
        <v>28</v>
      </c>
      <c r="B40" s="44" t="s">
        <v>1028</v>
      </c>
      <c r="C40" s="45" t="s">
        <v>1029</v>
      </c>
      <c r="D40" s="46">
        <v>37908</v>
      </c>
      <c r="E40" s="42">
        <f>VLOOKUP(B40,[1]Sheet1!B$4:E$1531,4,0)</f>
        <v>94</v>
      </c>
      <c r="F40" s="42">
        <f>VLOOKUP(B40,[1]Sheet1!B$4:F$1531,5,0)</f>
        <v>0</v>
      </c>
      <c r="G40" s="42">
        <f>VLOOKUP(B40,[1]Sheet1!B$4:G$1531,6,0)</f>
        <v>94</v>
      </c>
      <c r="H40" s="42">
        <f>VLOOKUP(B40,[1]Sheet1!B$4:H$1531,7,0)</f>
        <v>94</v>
      </c>
      <c r="I40" s="47" t="str">
        <f t="shared" si="0"/>
        <v>Xuất sắc</v>
      </c>
      <c r="J40" s="42">
        <f>VLOOKUP(B40,[1]Sheet1!B$4:J$1531,9,0)</f>
        <v>94</v>
      </c>
      <c r="K40" s="47" t="str">
        <f t="shared" si="1"/>
        <v>Xuất sắc</v>
      </c>
    </row>
    <row r="41" spans="1:11" ht="18.75" customHeight="1" x14ac:dyDescent="0.25">
      <c r="A41" s="13">
        <v>29</v>
      </c>
      <c r="B41" s="44" t="s">
        <v>1030</v>
      </c>
      <c r="C41" s="45" t="s">
        <v>1031</v>
      </c>
      <c r="D41" s="46">
        <v>37802</v>
      </c>
      <c r="E41" s="42">
        <f>VLOOKUP(B41,[1]Sheet1!B$4:E$1531,4,0)</f>
        <v>90</v>
      </c>
      <c r="F41" s="42">
        <f>VLOOKUP(B41,[1]Sheet1!B$4:F$1531,5,0)</f>
        <v>90</v>
      </c>
      <c r="G41" s="42">
        <f>VLOOKUP(B41,[1]Sheet1!B$4:G$1531,6,0)</f>
        <v>90</v>
      </c>
      <c r="H41" s="42">
        <f>VLOOKUP(B41,[1]Sheet1!B$4:H$1531,7,0)</f>
        <v>90</v>
      </c>
      <c r="I41" s="47" t="str">
        <f t="shared" si="0"/>
        <v>Xuất sắc</v>
      </c>
      <c r="J41" s="42">
        <f>VLOOKUP(B41,[1]Sheet1!B$4:J$1531,9,0)</f>
        <v>90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1032</v>
      </c>
      <c r="C42" s="45" t="s">
        <v>1033</v>
      </c>
      <c r="D42" s="46">
        <v>37622</v>
      </c>
      <c r="E42" s="42">
        <f>VLOOKUP(B42,[1]Sheet1!B$4:E$1531,4,0)</f>
        <v>80</v>
      </c>
      <c r="F42" s="42">
        <f>VLOOKUP(B42,[1]Sheet1!B$4:F$1531,5,0)</f>
        <v>72</v>
      </c>
      <c r="G42" s="42">
        <f>VLOOKUP(B42,[1]Sheet1!B$4:G$1531,6,0)</f>
        <v>72</v>
      </c>
      <c r="H42" s="42">
        <f>VLOOKUP(B42,[1]Sheet1!B$4:H$1531,7,0)</f>
        <v>72</v>
      </c>
      <c r="I42" s="47" t="str">
        <f t="shared" si="0"/>
        <v>Khá</v>
      </c>
      <c r="J42" s="42">
        <f>VLOOKUP(B42,[1]Sheet1!B$4:J$1531,9,0)</f>
        <v>72</v>
      </c>
      <c r="K42" s="47" t="str">
        <f t="shared" si="1"/>
        <v>Khá</v>
      </c>
    </row>
    <row r="43" spans="1:11" ht="18.75" customHeight="1" x14ac:dyDescent="0.25">
      <c r="A43" s="13">
        <v>31</v>
      </c>
      <c r="B43" s="44" t="s">
        <v>1034</v>
      </c>
      <c r="C43" s="45" t="s">
        <v>446</v>
      </c>
      <c r="D43" s="46">
        <v>37845</v>
      </c>
      <c r="E43" s="42">
        <f>VLOOKUP(B43,[1]Sheet1!B$4:E$1531,4,0)</f>
        <v>85</v>
      </c>
      <c r="F43" s="42">
        <f>VLOOKUP(B43,[1]Sheet1!B$4:F$1531,5,0)</f>
        <v>90</v>
      </c>
      <c r="G43" s="42">
        <f>VLOOKUP(B43,[1]Sheet1!B$4:G$1531,6,0)</f>
        <v>90</v>
      </c>
      <c r="H43" s="42">
        <f>VLOOKUP(B43,[1]Sheet1!B$4:H$1531,7,0)</f>
        <v>90</v>
      </c>
      <c r="I43" s="47" t="str">
        <f t="shared" si="0"/>
        <v>Xuất sắc</v>
      </c>
      <c r="J43" s="42">
        <f>VLOOKUP(B43,[1]Sheet1!B$4:J$1531,9,0)</f>
        <v>90</v>
      </c>
      <c r="K43" s="47" t="str">
        <f t="shared" si="1"/>
        <v>Xuất sắc</v>
      </c>
    </row>
    <row r="44" spans="1:11" ht="18.75" customHeight="1" x14ac:dyDescent="0.25">
      <c r="A44" s="13">
        <v>32</v>
      </c>
      <c r="B44" s="44" t="s">
        <v>1035</v>
      </c>
      <c r="C44" s="45" t="s">
        <v>307</v>
      </c>
      <c r="D44" s="46">
        <v>37764</v>
      </c>
      <c r="E44" s="42">
        <f>VLOOKUP(B44,[1]Sheet1!B$4:E$1531,4,0)</f>
        <v>70</v>
      </c>
      <c r="F44" s="42">
        <f>VLOOKUP(B44,[1]Sheet1!B$4:F$1531,5,0)</f>
        <v>70</v>
      </c>
      <c r="G44" s="42">
        <f>VLOOKUP(B44,[1]Sheet1!B$4:G$1531,6,0)</f>
        <v>70</v>
      </c>
      <c r="H44" s="42">
        <f>VLOOKUP(B44,[1]Sheet1!B$4:H$1531,7,0)</f>
        <v>70</v>
      </c>
      <c r="I44" s="47" t="str">
        <f t="shared" si="0"/>
        <v>Khá</v>
      </c>
      <c r="J44" s="42">
        <f>VLOOKUP(B44,[1]Sheet1!B$4:J$1531,9,0)</f>
        <v>70</v>
      </c>
      <c r="K44" s="47" t="str">
        <f t="shared" si="1"/>
        <v>Khá</v>
      </c>
    </row>
    <row r="45" spans="1:11" ht="18.75" customHeight="1" x14ac:dyDescent="0.25">
      <c r="A45" s="13">
        <v>33</v>
      </c>
      <c r="B45" s="44" t="s">
        <v>1036</v>
      </c>
      <c r="C45" s="45" t="s">
        <v>1037</v>
      </c>
      <c r="D45" s="46">
        <v>37846</v>
      </c>
      <c r="E45" s="42">
        <f>VLOOKUP(B45,[1]Sheet1!B$4:E$1531,4,0)</f>
        <v>80</v>
      </c>
      <c r="F45" s="42">
        <f>VLOOKUP(B45,[1]Sheet1!B$4:F$1531,5,0)</f>
        <v>90</v>
      </c>
      <c r="G45" s="42">
        <f>VLOOKUP(B45,[1]Sheet1!B$4:G$1531,6,0)</f>
        <v>90</v>
      </c>
      <c r="H45" s="42">
        <f>VLOOKUP(B45,[1]Sheet1!B$4:H$1531,7,0)</f>
        <v>90</v>
      </c>
      <c r="I45" s="47" t="str">
        <f t="shared" si="0"/>
        <v>Xuất sắc</v>
      </c>
      <c r="J45" s="42">
        <f>VLOOKUP(B45,[1]Sheet1!B$4:J$1531,9,0)</f>
        <v>90</v>
      </c>
      <c r="K45" s="47" t="str">
        <f t="shared" si="1"/>
        <v>Xuất sắc</v>
      </c>
    </row>
    <row r="46" spans="1:11" ht="18.75" customHeight="1" x14ac:dyDescent="0.25">
      <c r="A46" s="13">
        <v>34</v>
      </c>
      <c r="B46" s="44" t="s">
        <v>1038</v>
      </c>
      <c r="C46" s="45" t="s">
        <v>1039</v>
      </c>
      <c r="D46" s="46">
        <v>37625</v>
      </c>
      <c r="E46" s="42">
        <f>VLOOKUP(B46,[1]Sheet1!B$4:E$1531,4,0)</f>
        <v>90</v>
      </c>
      <c r="F46" s="42">
        <f>VLOOKUP(B46,[1]Sheet1!B$4:F$1531,5,0)</f>
        <v>90</v>
      </c>
      <c r="G46" s="42">
        <f>VLOOKUP(B46,[1]Sheet1!B$4:G$1531,6,0)</f>
        <v>90</v>
      </c>
      <c r="H46" s="42">
        <f>VLOOKUP(B46,[1]Sheet1!B$4:H$1531,7,0)</f>
        <v>90</v>
      </c>
      <c r="I46" s="47" t="str">
        <f t="shared" si="0"/>
        <v>Xuất sắc</v>
      </c>
      <c r="J46" s="42">
        <f>VLOOKUP(B46,[1]Sheet1!B$4:J$1531,9,0)</f>
        <v>90</v>
      </c>
      <c r="K46" s="47" t="str">
        <f t="shared" si="1"/>
        <v>Xuất sắc</v>
      </c>
    </row>
    <row r="47" spans="1:11" ht="18.75" customHeight="1" x14ac:dyDescent="0.25">
      <c r="A47" s="13">
        <v>35</v>
      </c>
      <c r="B47" s="44" t="s">
        <v>1040</v>
      </c>
      <c r="C47" s="45" t="s">
        <v>1041</v>
      </c>
      <c r="D47" s="46">
        <v>37897</v>
      </c>
      <c r="E47" s="42">
        <f>VLOOKUP(B47,[1]Sheet1!B$4:E$1531,4,0)</f>
        <v>80</v>
      </c>
      <c r="F47" s="42">
        <f>VLOOKUP(B47,[1]Sheet1!B$4:F$1531,5,0)</f>
        <v>72</v>
      </c>
      <c r="G47" s="42">
        <f>VLOOKUP(B47,[1]Sheet1!B$4:G$1531,6,0)</f>
        <v>72</v>
      </c>
      <c r="H47" s="42">
        <f>VLOOKUP(B47,[1]Sheet1!B$4:H$1531,7,0)</f>
        <v>72</v>
      </c>
      <c r="I47" s="47" t="str">
        <f t="shared" si="0"/>
        <v>Khá</v>
      </c>
      <c r="J47" s="42">
        <f>VLOOKUP(B47,[1]Sheet1!B$4:J$1531,9,0)</f>
        <v>72</v>
      </c>
      <c r="K47" s="47" t="str">
        <f t="shared" si="1"/>
        <v>Khá</v>
      </c>
    </row>
    <row r="48" spans="1:11" ht="18.75" customHeight="1" x14ac:dyDescent="0.25">
      <c r="A48" s="13">
        <v>36</v>
      </c>
      <c r="B48" s="44" t="s">
        <v>1042</v>
      </c>
      <c r="C48" s="45" t="s">
        <v>1043</v>
      </c>
      <c r="D48" s="46">
        <v>37946</v>
      </c>
      <c r="E48" s="42">
        <f>VLOOKUP(B48,[1]Sheet1!B$4:E$1531,4,0)</f>
        <v>91</v>
      </c>
      <c r="F48" s="42">
        <f>VLOOKUP(B48,[1]Sheet1!B$4:F$1531,5,0)</f>
        <v>91</v>
      </c>
      <c r="G48" s="42">
        <f>VLOOKUP(B48,[1]Sheet1!B$4:G$1531,6,0)</f>
        <v>91</v>
      </c>
      <c r="H48" s="42">
        <f>VLOOKUP(B48,[1]Sheet1!B$4:H$1531,7,0)</f>
        <v>91</v>
      </c>
      <c r="I48" s="47" t="str">
        <f t="shared" si="0"/>
        <v>Xuất sắc</v>
      </c>
      <c r="J48" s="42">
        <f>VLOOKUP(B48,[1]Sheet1!B$4:J$1531,9,0)</f>
        <v>91</v>
      </c>
      <c r="K48" s="47" t="str">
        <f t="shared" si="1"/>
        <v>Xuất sắc</v>
      </c>
    </row>
    <row r="49" spans="1:11" ht="18.75" customHeight="1" x14ac:dyDescent="0.25">
      <c r="A49" s="13">
        <v>37</v>
      </c>
      <c r="B49" s="44" t="s">
        <v>1044</v>
      </c>
      <c r="C49" s="45" t="s">
        <v>1045</v>
      </c>
      <c r="D49" s="46">
        <v>37684</v>
      </c>
      <c r="E49" s="42">
        <f>VLOOKUP(B49,[1]Sheet1!B$4:E$1531,4,0)</f>
        <v>85</v>
      </c>
      <c r="F49" s="42">
        <f>VLOOKUP(B49,[1]Sheet1!B$4:F$1531,5,0)</f>
        <v>85</v>
      </c>
      <c r="G49" s="42">
        <f>VLOOKUP(B49,[1]Sheet1!B$4:G$1531,6,0)</f>
        <v>85</v>
      </c>
      <c r="H49" s="42">
        <f>VLOOKUP(B49,[1]Sheet1!B$4:H$1531,7,0)</f>
        <v>85</v>
      </c>
      <c r="I49" s="47" t="str">
        <f t="shared" si="0"/>
        <v>Tốt</v>
      </c>
      <c r="J49" s="42">
        <f>VLOOKUP(B49,[1]Sheet1!B$4:J$1531,9,0)</f>
        <v>85</v>
      </c>
      <c r="K49" s="47" t="str">
        <f t="shared" si="1"/>
        <v>Tốt</v>
      </c>
    </row>
    <row r="50" spans="1:11" ht="18.75" customHeight="1" x14ac:dyDescent="0.25">
      <c r="A50" s="13">
        <v>38</v>
      </c>
      <c r="B50" s="44" t="s">
        <v>1046</v>
      </c>
      <c r="C50" s="45" t="s">
        <v>95</v>
      </c>
      <c r="D50" s="46">
        <v>37831</v>
      </c>
      <c r="E50" s="42">
        <f>VLOOKUP(B50,[1]Sheet1!B$4:E$1531,4,0)</f>
        <v>65</v>
      </c>
      <c r="F50" s="42">
        <f>VLOOKUP(B50,[1]Sheet1!B$4:F$1531,5,0)</f>
        <v>75</v>
      </c>
      <c r="G50" s="42">
        <f>VLOOKUP(B50,[1]Sheet1!B$4:G$1531,6,0)</f>
        <v>75</v>
      </c>
      <c r="H50" s="42">
        <f>VLOOKUP(B50,[1]Sheet1!B$4:H$1531,7,0)</f>
        <v>75</v>
      </c>
      <c r="I50" s="47" t="str">
        <f t="shared" si="0"/>
        <v>Khá</v>
      </c>
      <c r="J50" s="42">
        <f>VLOOKUP(B50,[1]Sheet1!B$4:J$1531,9,0)</f>
        <v>75</v>
      </c>
      <c r="K50" s="47" t="str">
        <f t="shared" si="1"/>
        <v>Khá</v>
      </c>
    </row>
    <row r="51" spans="1:11" ht="18.75" customHeight="1" x14ac:dyDescent="0.25">
      <c r="A51" s="13">
        <v>39</v>
      </c>
      <c r="B51" s="44" t="s">
        <v>1047</v>
      </c>
      <c r="C51" s="45" t="s">
        <v>749</v>
      </c>
      <c r="D51" s="46">
        <v>37791</v>
      </c>
      <c r="E51" s="42">
        <f>VLOOKUP(B51,[1]Sheet1!B$4:E$1531,4,0)</f>
        <v>80</v>
      </c>
      <c r="F51" s="42">
        <f>VLOOKUP(B51,[1]Sheet1!B$4:F$1531,5,0)</f>
        <v>80</v>
      </c>
      <c r="G51" s="42">
        <f>VLOOKUP(B51,[1]Sheet1!B$4:G$1531,6,0)</f>
        <v>80</v>
      </c>
      <c r="H51" s="42">
        <f>VLOOKUP(B51,[1]Sheet1!B$4:H$1531,7,0)</f>
        <v>80</v>
      </c>
      <c r="I51" s="47" t="str">
        <f t="shared" si="0"/>
        <v>Tốt</v>
      </c>
      <c r="J51" s="42">
        <f>VLOOKUP(B51,[1]Sheet1!B$4:J$1531,9,0)</f>
        <v>80</v>
      </c>
      <c r="K51" s="47" t="str">
        <f t="shared" si="1"/>
        <v>Tốt</v>
      </c>
    </row>
    <row r="52" spans="1:11" ht="18.75" customHeight="1" x14ac:dyDescent="0.25">
      <c r="A52" s="13">
        <v>40</v>
      </c>
      <c r="B52" s="44" t="s">
        <v>1048</v>
      </c>
      <c r="C52" s="45" t="s">
        <v>1049</v>
      </c>
      <c r="D52" s="46">
        <v>37638</v>
      </c>
      <c r="E52" s="42">
        <f>VLOOKUP(B52,[1]Sheet1!B$4:E$1531,4,0)</f>
        <v>75</v>
      </c>
      <c r="F52" s="42">
        <f>VLOOKUP(B52,[1]Sheet1!B$4:F$1531,5,0)</f>
        <v>75</v>
      </c>
      <c r="G52" s="42">
        <f>VLOOKUP(B52,[1]Sheet1!B$4:G$1531,6,0)</f>
        <v>75</v>
      </c>
      <c r="H52" s="42">
        <f>VLOOKUP(B52,[1]Sheet1!B$4:H$1531,7,0)</f>
        <v>75</v>
      </c>
      <c r="I52" s="47" t="str">
        <f t="shared" si="0"/>
        <v>Khá</v>
      </c>
      <c r="J52" s="42">
        <f>VLOOKUP(B52,[1]Sheet1!B$4:J$1531,9,0)</f>
        <v>75</v>
      </c>
      <c r="K52" s="47" t="str">
        <f t="shared" si="1"/>
        <v>Khá</v>
      </c>
    </row>
    <row r="53" spans="1:11" ht="18.75" customHeight="1" x14ac:dyDescent="0.25">
      <c r="A53" s="13">
        <v>41</v>
      </c>
      <c r="B53" s="44" t="s">
        <v>1050</v>
      </c>
      <c r="C53" s="45" t="s">
        <v>1051</v>
      </c>
      <c r="D53" s="46">
        <v>37857</v>
      </c>
      <c r="E53" s="42">
        <f>VLOOKUP(B53,[1]Sheet1!B$4:E$1531,4,0)</f>
        <v>90</v>
      </c>
      <c r="F53" s="42">
        <f>VLOOKUP(B53,[1]Sheet1!B$4:F$1531,5,0)</f>
        <v>90</v>
      </c>
      <c r="G53" s="42">
        <f>VLOOKUP(B53,[1]Sheet1!B$4:G$1531,6,0)</f>
        <v>90</v>
      </c>
      <c r="H53" s="42">
        <f>VLOOKUP(B53,[1]Sheet1!B$4:H$1531,7,0)</f>
        <v>90</v>
      </c>
      <c r="I53" s="47" t="str">
        <f t="shared" si="0"/>
        <v>Xuất sắc</v>
      </c>
      <c r="J53" s="42">
        <f>VLOOKUP(B53,[1]Sheet1!B$4:J$1531,9,0)</f>
        <v>90</v>
      </c>
      <c r="K53" s="47" t="str">
        <f t="shared" si="1"/>
        <v>Xuất sắc</v>
      </c>
    </row>
    <row r="54" spans="1:11" ht="18.75" customHeight="1" x14ac:dyDescent="0.25">
      <c r="A54" s="13">
        <v>42</v>
      </c>
      <c r="B54" s="44" t="s">
        <v>1052</v>
      </c>
      <c r="C54" s="45" t="s">
        <v>1053</v>
      </c>
      <c r="D54" s="46">
        <v>37885</v>
      </c>
      <c r="E54" s="42">
        <f>VLOOKUP(B54,[1]Sheet1!B$4:E$1531,4,0)</f>
        <v>85</v>
      </c>
      <c r="F54" s="42">
        <f>VLOOKUP(B54,[1]Sheet1!B$4:F$1531,5,0)</f>
        <v>85</v>
      </c>
      <c r="G54" s="42">
        <f>VLOOKUP(B54,[1]Sheet1!B$4:G$1531,6,0)</f>
        <v>85</v>
      </c>
      <c r="H54" s="42">
        <f>VLOOKUP(B54,[1]Sheet1!B$4:H$1531,7,0)</f>
        <v>85</v>
      </c>
      <c r="I54" s="47" t="str">
        <f t="shared" si="0"/>
        <v>Tốt</v>
      </c>
      <c r="J54" s="42">
        <f>VLOOKUP(B54,[1]Sheet1!B$4:J$1531,9,0)</f>
        <v>85</v>
      </c>
      <c r="K54" s="47" t="str">
        <f t="shared" si="1"/>
        <v>Tốt</v>
      </c>
    </row>
    <row r="55" spans="1:11" ht="18.75" customHeight="1" x14ac:dyDescent="0.25">
      <c r="A55" s="13">
        <v>43</v>
      </c>
      <c r="B55" s="44" t="s">
        <v>1054</v>
      </c>
      <c r="C55" s="45" t="s">
        <v>1055</v>
      </c>
      <c r="D55" s="46">
        <v>37976</v>
      </c>
      <c r="E55" s="42">
        <f>VLOOKUP(B55,[1]Sheet1!B$4:E$1531,4,0)</f>
        <v>85</v>
      </c>
      <c r="F55" s="42">
        <f>VLOOKUP(B55,[1]Sheet1!B$4:F$1531,5,0)</f>
        <v>85</v>
      </c>
      <c r="G55" s="42">
        <f>VLOOKUP(B55,[1]Sheet1!B$4:G$1531,6,0)</f>
        <v>85</v>
      </c>
      <c r="H55" s="42">
        <f>VLOOKUP(B55,[1]Sheet1!B$4:H$1531,7,0)</f>
        <v>85</v>
      </c>
      <c r="I55" s="47" t="str">
        <f t="shared" si="0"/>
        <v>Tốt</v>
      </c>
      <c r="J55" s="42">
        <f>VLOOKUP(B55,[1]Sheet1!B$4:J$1531,9,0)</f>
        <v>85</v>
      </c>
      <c r="K55" s="47" t="str">
        <f t="shared" si="1"/>
        <v>Tốt</v>
      </c>
    </row>
    <row r="56" spans="1:11" ht="18.75" customHeight="1" x14ac:dyDescent="0.25">
      <c r="A56" s="13">
        <v>44</v>
      </c>
      <c r="B56" s="44" t="s">
        <v>1056</v>
      </c>
      <c r="C56" s="45" t="s">
        <v>1057</v>
      </c>
      <c r="D56" s="46">
        <v>37853</v>
      </c>
      <c r="E56" s="42">
        <f>VLOOKUP(B56,[1]Sheet1!B$4:E$1531,4,0)</f>
        <v>80</v>
      </c>
      <c r="F56" s="42">
        <f>VLOOKUP(B56,[1]Sheet1!B$4:F$1531,5,0)</f>
        <v>72</v>
      </c>
      <c r="G56" s="42">
        <f>VLOOKUP(B56,[1]Sheet1!B$4:G$1531,6,0)</f>
        <v>72</v>
      </c>
      <c r="H56" s="42">
        <f>VLOOKUP(B56,[1]Sheet1!B$4:H$1531,7,0)</f>
        <v>72</v>
      </c>
      <c r="I56" s="47" t="str">
        <f t="shared" si="0"/>
        <v>Khá</v>
      </c>
      <c r="J56" s="42">
        <f>VLOOKUP(B56,[1]Sheet1!B$4:J$1531,9,0)</f>
        <v>72</v>
      </c>
      <c r="K56" s="47" t="str">
        <f t="shared" si="1"/>
        <v>Khá</v>
      </c>
    </row>
    <row r="57" spans="1:11" ht="18.75" customHeight="1" x14ac:dyDescent="0.25">
      <c r="A57" s="13">
        <v>45</v>
      </c>
      <c r="B57" s="44" t="s">
        <v>1058</v>
      </c>
      <c r="C57" s="45" t="s">
        <v>1059</v>
      </c>
      <c r="D57" s="46">
        <v>37871</v>
      </c>
      <c r="E57" s="42">
        <f>VLOOKUP(B57,[1]Sheet1!B$4:E$1531,4,0)</f>
        <v>90</v>
      </c>
      <c r="F57" s="42">
        <f>VLOOKUP(B57,[1]Sheet1!B$4:F$1531,5,0)</f>
        <v>90</v>
      </c>
      <c r="G57" s="42">
        <f>VLOOKUP(B57,[1]Sheet1!B$4:G$1531,6,0)</f>
        <v>90</v>
      </c>
      <c r="H57" s="42">
        <f>VLOOKUP(B57,[1]Sheet1!B$4:H$1531,7,0)</f>
        <v>90</v>
      </c>
      <c r="I57" s="47" t="str">
        <f t="shared" si="0"/>
        <v>Xuất sắc</v>
      </c>
      <c r="J57" s="42">
        <f>VLOOKUP(B57,[1]Sheet1!B$4:J$1531,9,0)</f>
        <v>90</v>
      </c>
      <c r="K57" s="47" t="str">
        <f t="shared" si="1"/>
        <v>Xuất sắc</v>
      </c>
    </row>
    <row r="58" spans="1:11" ht="18.75" customHeight="1" x14ac:dyDescent="0.25">
      <c r="A58" s="13">
        <v>46</v>
      </c>
      <c r="B58" s="44" t="s">
        <v>1060</v>
      </c>
      <c r="C58" s="45" t="s">
        <v>1061</v>
      </c>
      <c r="D58" s="46">
        <v>37895</v>
      </c>
      <c r="E58" s="42">
        <f>VLOOKUP(B58,[1]Sheet1!B$4:E$1531,4,0)</f>
        <v>85</v>
      </c>
      <c r="F58" s="42">
        <f>VLOOKUP(B58,[1]Sheet1!B$4:F$1531,5,0)</f>
        <v>85</v>
      </c>
      <c r="G58" s="42">
        <f>VLOOKUP(B58,[1]Sheet1!B$4:G$1531,6,0)</f>
        <v>85</v>
      </c>
      <c r="H58" s="42">
        <f>VLOOKUP(B58,[1]Sheet1!B$4:H$1531,7,0)</f>
        <v>85</v>
      </c>
      <c r="I58" s="47" t="str">
        <f t="shared" si="0"/>
        <v>Tốt</v>
      </c>
      <c r="J58" s="42">
        <f>VLOOKUP(B58,[1]Sheet1!B$4:J$1531,9,0)</f>
        <v>85</v>
      </c>
      <c r="K58" s="47" t="str">
        <f t="shared" si="1"/>
        <v>Tốt</v>
      </c>
    </row>
    <row r="59" spans="1:11" ht="18.75" customHeight="1" x14ac:dyDescent="0.25">
      <c r="A59" s="13">
        <v>47</v>
      </c>
      <c r="B59" s="44" t="s">
        <v>1062</v>
      </c>
      <c r="C59" s="45" t="s">
        <v>1063</v>
      </c>
      <c r="D59" s="46">
        <v>37945</v>
      </c>
      <c r="E59" s="42">
        <f>VLOOKUP(B59,[1]Sheet1!B$4:E$1531,4,0)</f>
        <v>70</v>
      </c>
      <c r="F59" s="42">
        <f>VLOOKUP(B59,[1]Sheet1!B$4:F$1531,5,0)</f>
        <v>72</v>
      </c>
      <c r="G59" s="42">
        <f>VLOOKUP(B59,[1]Sheet1!B$4:G$1531,6,0)</f>
        <v>72</v>
      </c>
      <c r="H59" s="42">
        <f>VLOOKUP(B59,[1]Sheet1!B$4:H$1531,7,0)</f>
        <v>72</v>
      </c>
      <c r="I59" s="47" t="str">
        <f t="shared" si="0"/>
        <v>Khá</v>
      </c>
      <c r="J59" s="42">
        <f>VLOOKUP(B59,[1]Sheet1!B$4:J$1531,9,0)</f>
        <v>72</v>
      </c>
      <c r="K59" s="47" t="str">
        <f t="shared" si="1"/>
        <v>Khá</v>
      </c>
    </row>
    <row r="60" spans="1:11" ht="18.75" customHeight="1" x14ac:dyDescent="0.25">
      <c r="A60" s="13">
        <v>48</v>
      </c>
      <c r="B60" s="44" t="s">
        <v>1064</v>
      </c>
      <c r="C60" s="45" t="s">
        <v>1065</v>
      </c>
      <c r="D60" s="46">
        <v>37864</v>
      </c>
      <c r="E60" s="42">
        <f>VLOOKUP(B60,[1]Sheet1!B$4:E$1531,4,0)</f>
        <v>90</v>
      </c>
      <c r="F60" s="42">
        <f>VLOOKUP(B60,[1]Sheet1!B$4:F$1531,5,0)</f>
        <v>85</v>
      </c>
      <c r="G60" s="42">
        <f>VLOOKUP(B60,[1]Sheet1!B$4:G$1531,6,0)</f>
        <v>85</v>
      </c>
      <c r="H60" s="42">
        <f>VLOOKUP(B60,[1]Sheet1!B$4:H$1531,7,0)</f>
        <v>85</v>
      </c>
      <c r="I60" s="47" t="str">
        <f t="shared" si="0"/>
        <v>Tốt</v>
      </c>
      <c r="J60" s="42">
        <f>VLOOKUP(B60,[1]Sheet1!B$4:J$1531,9,0)</f>
        <v>85</v>
      </c>
      <c r="K60" s="47" t="str">
        <f t="shared" si="1"/>
        <v>Tốt</v>
      </c>
    </row>
    <row r="61" spans="1:11" ht="18.75" customHeight="1" x14ac:dyDescent="0.25">
      <c r="A61" s="13">
        <v>49</v>
      </c>
      <c r="B61" s="44" t="s">
        <v>1066</v>
      </c>
      <c r="C61" s="45" t="s">
        <v>1067</v>
      </c>
      <c r="D61" s="46">
        <v>37715</v>
      </c>
      <c r="E61" s="42">
        <f>VLOOKUP(B61,[1]Sheet1!B$4:E$1531,4,0)</f>
        <v>0</v>
      </c>
      <c r="F61" s="42">
        <f>VLOOKUP(B61,[1]Sheet1!B$4:F$1531,5,0)</f>
        <v>0</v>
      </c>
      <c r="G61" s="42">
        <f>VLOOKUP(B61,[1]Sheet1!B$4:G$1531,6,0)</f>
        <v>0</v>
      </c>
      <c r="H61" s="42">
        <f>VLOOKUP(B61,[1]Sheet1!B$4:H$1531,7,0)</f>
        <v>0</v>
      </c>
      <c r="I61" s="47" t="str">
        <f t="shared" si="0"/>
        <v>Kém</v>
      </c>
      <c r="J61" s="42">
        <f>VLOOKUP(B61,[1]Sheet1!B$4:J$1531,9,0)</f>
        <v>0</v>
      </c>
      <c r="K61" s="47" t="str">
        <f t="shared" si="1"/>
        <v>Kém</v>
      </c>
    </row>
    <row r="62" spans="1:11" ht="18.75" customHeight="1" x14ac:dyDescent="0.25">
      <c r="A62" s="13">
        <v>50</v>
      </c>
      <c r="B62" s="44" t="s">
        <v>1068</v>
      </c>
      <c r="C62" s="45" t="s">
        <v>1069</v>
      </c>
      <c r="D62" s="46">
        <v>37948</v>
      </c>
      <c r="E62" s="42">
        <f>VLOOKUP(B62,[1]Sheet1!B$4:E$1531,4,0)</f>
        <v>80</v>
      </c>
      <c r="F62" s="42">
        <f>VLOOKUP(B62,[1]Sheet1!B$4:F$1531,5,0)</f>
        <v>90</v>
      </c>
      <c r="G62" s="42">
        <f>VLOOKUP(B62,[1]Sheet1!B$4:G$1531,6,0)</f>
        <v>90</v>
      </c>
      <c r="H62" s="42">
        <f>VLOOKUP(B62,[1]Sheet1!B$4:H$1531,7,0)</f>
        <v>90</v>
      </c>
      <c r="I62" s="47" t="str">
        <f t="shared" si="0"/>
        <v>Xuất sắc</v>
      </c>
      <c r="J62" s="42">
        <f>VLOOKUP(B62,[1]Sheet1!B$4:J$1531,9,0)</f>
        <v>90</v>
      </c>
      <c r="K62" s="47" t="str">
        <f t="shared" si="1"/>
        <v>Xuất sắc</v>
      </c>
    </row>
    <row r="63" spans="1:11" ht="18.75" customHeight="1" x14ac:dyDescent="0.25">
      <c r="A63" s="13">
        <v>51</v>
      </c>
      <c r="B63" s="44" t="s">
        <v>1070</v>
      </c>
      <c r="C63" s="45" t="s">
        <v>1071</v>
      </c>
      <c r="D63" s="46">
        <v>37673</v>
      </c>
      <c r="E63" s="42">
        <f>VLOOKUP(B63,[1]Sheet1!B$4:E$1531,4,0)</f>
        <v>75</v>
      </c>
      <c r="F63" s="42">
        <f>VLOOKUP(B63,[1]Sheet1!B$4:F$1531,5,0)</f>
        <v>90</v>
      </c>
      <c r="G63" s="42">
        <f>VLOOKUP(B63,[1]Sheet1!B$4:G$1531,6,0)</f>
        <v>90</v>
      </c>
      <c r="H63" s="42">
        <f>VLOOKUP(B63,[1]Sheet1!B$4:H$1531,7,0)</f>
        <v>90</v>
      </c>
      <c r="I63" s="47" t="str">
        <f t="shared" si="0"/>
        <v>Xuất sắc</v>
      </c>
      <c r="J63" s="42">
        <f>VLOOKUP(B63,[1]Sheet1!B$4:J$1531,9,0)</f>
        <v>90</v>
      </c>
      <c r="K63" s="47" t="str">
        <f t="shared" si="1"/>
        <v>Xuất sắc</v>
      </c>
    </row>
    <row r="64" spans="1:11" ht="18.75" customHeight="1" x14ac:dyDescent="0.25">
      <c r="A64" s="13">
        <v>52</v>
      </c>
      <c r="B64" s="44" t="s">
        <v>1072</v>
      </c>
      <c r="C64" s="45" t="s">
        <v>117</v>
      </c>
      <c r="D64" s="46">
        <v>37952</v>
      </c>
      <c r="E64" s="42">
        <f>VLOOKUP(B64,[1]Sheet1!B$4:E$1531,4,0)</f>
        <v>80</v>
      </c>
      <c r="F64" s="42">
        <f>VLOOKUP(B64,[1]Sheet1!B$4:F$1531,5,0)</f>
        <v>85</v>
      </c>
      <c r="G64" s="42">
        <f>VLOOKUP(B64,[1]Sheet1!B$4:G$1531,6,0)</f>
        <v>85</v>
      </c>
      <c r="H64" s="42">
        <f>VLOOKUP(B64,[1]Sheet1!B$4:H$1531,7,0)</f>
        <v>85</v>
      </c>
      <c r="I64" s="47" t="str">
        <f t="shared" si="0"/>
        <v>Tốt</v>
      </c>
      <c r="J64" s="42">
        <f>VLOOKUP(B64,[1]Sheet1!B$4:J$1531,9,0)</f>
        <v>85</v>
      </c>
      <c r="K64" s="47" t="str">
        <f t="shared" si="1"/>
        <v>Tốt</v>
      </c>
    </row>
    <row r="65" spans="1:11" ht="18.75" customHeight="1" x14ac:dyDescent="0.25">
      <c r="A65" s="13">
        <v>53</v>
      </c>
      <c r="B65" s="44" t="s">
        <v>1073</v>
      </c>
      <c r="C65" s="45" t="s">
        <v>1074</v>
      </c>
      <c r="D65" s="46">
        <v>37794</v>
      </c>
      <c r="E65" s="42">
        <f>VLOOKUP(B65,[1]Sheet1!B$4:E$1531,4,0)</f>
        <v>80</v>
      </c>
      <c r="F65" s="42">
        <f>VLOOKUP(B65,[1]Sheet1!B$4:F$1531,5,0)</f>
        <v>80</v>
      </c>
      <c r="G65" s="42">
        <f>VLOOKUP(B65,[1]Sheet1!B$4:G$1531,6,0)</f>
        <v>80</v>
      </c>
      <c r="H65" s="42">
        <f>VLOOKUP(B65,[1]Sheet1!B$4:H$1531,7,0)</f>
        <v>80</v>
      </c>
      <c r="I65" s="47" t="str">
        <f t="shared" si="0"/>
        <v>Tốt</v>
      </c>
      <c r="J65" s="42">
        <f>VLOOKUP(B65,[1]Sheet1!B$4:J$1531,9,0)</f>
        <v>80</v>
      </c>
      <c r="K65" s="47" t="str">
        <f t="shared" si="1"/>
        <v>Tốt</v>
      </c>
    </row>
    <row r="66" spans="1:11" ht="18.75" customHeight="1" x14ac:dyDescent="0.25">
      <c r="A66" s="13">
        <v>54</v>
      </c>
      <c r="B66" s="44" t="s">
        <v>1075</v>
      </c>
      <c r="C66" s="45" t="s">
        <v>1076</v>
      </c>
      <c r="D66" s="46">
        <v>37737</v>
      </c>
      <c r="E66" s="42">
        <f>VLOOKUP(B66,[1]Sheet1!B$4:E$1531,4,0)</f>
        <v>90</v>
      </c>
      <c r="F66" s="42">
        <f>VLOOKUP(B66,[1]Sheet1!B$4:F$1531,5,0)</f>
        <v>85</v>
      </c>
      <c r="G66" s="42">
        <f>VLOOKUP(B66,[1]Sheet1!B$4:G$1531,6,0)</f>
        <v>85</v>
      </c>
      <c r="H66" s="42">
        <f>VLOOKUP(B66,[1]Sheet1!B$4:H$1531,7,0)</f>
        <v>85</v>
      </c>
      <c r="I66" s="47" t="str">
        <f t="shared" si="0"/>
        <v>Tốt</v>
      </c>
      <c r="J66" s="42">
        <f>VLOOKUP(B66,[1]Sheet1!B$4:J$1531,9,0)</f>
        <v>85</v>
      </c>
      <c r="K66" s="47" t="str">
        <f t="shared" si="1"/>
        <v>Tốt</v>
      </c>
    </row>
    <row r="67" spans="1:11" ht="18.75" customHeight="1" x14ac:dyDescent="0.25">
      <c r="A67" s="13">
        <v>55</v>
      </c>
      <c r="B67" s="44" t="s">
        <v>1077</v>
      </c>
      <c r="C67" s="45" t="s">
        <v>1078</v>
      </c>
      <c r="D67" s="46">
        <v>37925</v>
      </c>
      <c r="E67" s="42">
        <f>VLOOKUP(B67,[1]Sheet1!B$4:E$1531,4,0)</f>
        <v>90</v>
      </c>
      <c r="F67" s="42">
        <f>VLOOKUP(B67,[1]Sheet1!B$4:F$1531,5,0)</f>
        <v>85</v>
      </c>
      <c r="G67" s="42">
        <f>VLOOKUP(B67,[1]Sheet1!B$4:G$1531,6,0)</f>
        <v>85</v>
      </c>
      <c r="H67" s="42">
        <f>VLOOKUP(B67,[1]Sheet1!B$4:H$1531,7,0)</f>
        <v>85</v>
      </c>
      <c r="I67" s="47" t="str">
        <f t="shared" si="0"/>
        <v>Tốt</v>
      </c>
      <c r="J67" s="42">
        <f>VLOOKUP(B67,[1]Sheet1!B$4:J$1531,9,0)</f>
        <v>85</v>
      </c>
      <c r="K67" s="47" t="str">
        <f t="shared" si="1"/>
        <v>Tốt</v>
      </c>
    </row>
    <row r="68" spans="1:11" ht="18.75" customHeight="1" x14ac:dyDescent="0.25">
      <c r="A68" s="13">
        <v>56</v>
      </c>
      <c r="B68" s="44" t="s">
        <v>1079</v>
      </c>
      <c r="C68" s="45" t="s">
        <v>1080</v>
      </c>
      <c r="D68" s="46">
        <v>37960</v>
      </c>
      <c r="E68" s="42">
        <f>VLOOKUP(B68,[1]Sheet1!B$4:E$1531,4,0)</f>
        <v>67</v>
      </c>
      <c r="F68" s="42">
        <f>VLOOKUP(B68,[1]Sheet1!B$4:F$1531,5,0)</f>
        <v>77</v>
      </c>
      <c r="G68" s="42">
        <f>VLOOKUP(B68,[1]Sheet1!B$4:G$1531,6,0)</f>
        <v>0</v>
      </c>
      <c r="H68" s="42">
        <f>VLOOKUP(B68,[1]Sheet1!B$4:H$1531,7,0)</f>
        <v>75</v>
      </c>
      <c r="I68" s="47" t="str">
        <f t="shared" si="0"/>
        <v>Khá</v>
      </c>
      <c r="J68" s="42">
        <f>VLOOKUP(B68,[1]Sheet1!B$4:J$1531,9,0)</f>
        <v>75</v>
      </c>
      <c r="K68" s="47" t="str">
        <f t="shared" si="1"/>
        <v>Khá</v>
      </c>
    </row>
    <row r="69" spans="1:11" ht="18.75" customHeight="1" x14ac:dyDescent="0.25">
      <c r="A69" s="13">
        <v>57</v>
      </c>
      <c r="B69" s="44" t="s">
        <v>1081</v>
      </c>
      <c r="C69" s="45" t="s">
        <v>1082</v>
      </c>
      <c r="D69" s="46">
        <v>37894</v>
      </c>
      <c r="E69" s="42">
        <f>VLOOKUP(B69,[1]Sheet1!B$4:E$1531,4,0)</f>
        <v>67</v>
      </c>
      <c r="F69" s="42">
        <f>VLOOKUP(B69,[1]Sheet1!B$4:F$1531,5,0)</f>
        <v>77</v>
      </c>
      <c r="G69" s="42">
        <f>VLOOKUP(B69,[1]Sheet1!B$4:G$1531,6,0)</f>
        <v>77</v>
      </c>
      <c r="H69" s="42">
        <f>VLOOKUP(B69,[1]Sheet1!B$4:H$1531,7,0)</f>
        <v>77</v>
      </c>
      <c r="I69" s="47" t="str">
        <f t="shared" si="0"/>
        <v>Khá</v>
      </c>
      <c r="J69" s="42">
        <f>VLOOKUP(B69,[1]Sheet1!B$4:J$1531,9,0)</f>
        <v>77</v>
      </c>
      <c r="K69" s="47" t="str">
        <f t="shared" si="1"/>
        <v>Khá</v>
      </c>
    </row>
    <row r="70" spans="1:11" ht="18.75" customHeight="1" x14ac:dyDescent="0.25">
      <c r="A70" s="13">
        <v>58</v>
      </c>
      <c r="B70" s="44" t="s">
        <v>1083</v>
      </c>
      <c r="C70" s="45" t="s">
        <v>1084</v>
      </c>
      <c r="D70" s="46">
        <v>37845</v>
      </c>
      <c r="E70" s="42">
        <f>VLOOKUP(B70,[1]Sheet1!B$4:E$1531,4,0)</f>
        <v>0</v>
      </c>
      <c r="F70" s="42">
        <f>VLOOKUP(B70,[1]Sheet1!B$4:F$1531,5,0)</f>
        <v>0</v>
      </c>
      <c r="G70" s="42">
        <f>VLOOKUP(B70,[1]Sheet1!B$4:G$1531,6,0)</f>
        <v>0</v>
      </c>
      <c r="H70" s="42">
        <f>VLOOKUP(B70,[1]Sheet1!B$4:H$1531,7,0)</f>
        <v>0</v>
      </c>
      <c r="I70" s="47" t="str">
        <f t="shared" si="0"/>
        <v>Kém</v>
      </c>
      <c r="J70" s="42">
        <f>VLOOKUP(B70,[1]Sheet1!B$4:J$1531,9,0)</f>
        <v>0</v>
      </c>
      <c r="K70" s="47" t="str">
        <f t="shared" si="1"/>
        <v>Kém</v>
      </c>
    </row>
    <row r="71" spans="1:11" ht="18.75" customHeight="1" x14ac:dyDescent="0.25">
      <c r="A71" s="13">
        <v>59</v>
      </c>
      <c r="B71" s="44" t="s">
        <v>1085</v>
      </c>
      <c r="C71" s="45" t="s">
        <v>127</v>
      </c>
      <c r="D71" s="46">
        <v>37847</v>
      </c>
      <c r="E71" s="42">
        <f>VLOOKUP(B71,[1]Sheet1!B$4:E$1531,4,0)</f>
        <v>92</v>
      </c>
      <c r="F71" s="42">
        <f>VLOOKUP(B71,[1]Sheet1!B$4:F$1531,5,0)</f>
        <v>87</v>
      </c>
      <c r="G71" s="42">
        <f>VLOOKUP(B71,[1]Sheet1!B$4:G$1531,6,0)</f>
        <v>87</v>
      </c>
      <c r="H71" s="42">
        <f>VLOOKUP(B71,[1]Sheet1!B$4:H$1531,7,0)</f>
        <v>87</v>
      </c>
      <c r="I71" s="47" t="str">
        <f t="shared" si="0"/>
        <v>Tốt</v>
      </c>
      <c r="J71" s="42">
        <f>VLOOKUP(B71,[1]Sheet1!B$4:J$1531,9,0)</f>
        <v>87</v>
      </c>
      <c r="K71" s="47" t="str">
        <f t="shared" si="1"/>
        <v>Tốt</v>
      </c>
    </row>
    <row r="72" spans="1:11" ht="18.75" customHeight="1" x14ac:dyDescent="0.25">
      <c r="A72" s="13">
        <v>60</v>
      </c>
      <c r="B72" s="44" t="s">
        <v>1086</v>
      </c>
      <c r="C72" s="45" t="s">
        <v>1087</v>
      </c>
      <c r="D72" s="46">
        <v>37678</v>
      </c>
      <c r="E72" s="42">
        <f>VLOOKUP(B72,[1]Sheet1!B$4:E$1531,4,0)</f>
        <v>85</v>
      </c>
      <c r="F72" s="42">
        <f>VLOOKUP(B72,[1]Sheet1!B$4:F$1531,5,0)</f>
        <v>85</v>
      </c>
      <c r="G72" s="42">
        <f>VLOOKUP(B72,[1]Sheet1!B$4:G$1531,6,0)</f>
        <v>0</v>
      </c>
      <c r="H72" s="42">
        <f>VLOOKUP(B72,[1]Sheet1!B$4:H$1531,7,0)</f>
        <v>85</v>
      </c>
      <c r="I72" s="47" t="str">
        <f t="shared" si="0"/>
        <v>Tốt</v>
      </c>
      <c r="J72" s="42">
        <f>VLOOKUP(B72,[1]Sheet1!B$4:J$1531,9,0)</f>
        <v>85</v>
      </c>
      <c r="K72" s="47" t="str">
        <f t="shared" si="1"/>
        <v>Tốt</v>
      </c>
    </row>
    <row r="73" spans="1:11" ht="18.75" customHeight="1" x14ac:dyDescent="0.25">
      <c r="A73" s="13">
        <v>61</v>
      </c>
      <c r="B73" s="44" t="s">
        <v>1088</v>
      </c>
      <c r="C73" s="45" t="s">
        <v>1089</v>
      </c>
      <c r="D73" s="46">
        <v>37805</v>
      </c>
      <c r="E73" s="42">
        <f>VLOOKUP(B73,[1]Sheet1!B$4:E$1531,4,0)</f>
        <v>85</v>
      </c>
      <c r="F73" s="42">
        <f>VLOOKUP(B73,[1]Sheet1!B$4:F$1531,5,0)</f>
        <v>85</v>
      </c>
      <c r="G73" s="42">
        <f>VLOOKUP(B73,[1]Sheet1!B$4:G$1531,6,0)</f>
        <v>85</v>
      </c>
      <c r="H73" s="42">
        <f>VLOOKUP(B73,[1]Sheet1!B$4:H$1531,7,0)</f>
        <v>85</v>
      </c>
      <c r="I73" s="47" t="str">
        <f t="shared" si="0"/>
        <v>Tốt</v>
      </c>
      <c r="J73" s="42">
        <f>VLOOKUP(B73,[1]Sheet1!B$4:J$1531,9,0)</f>
        <v>85</v>
      </c>
      <c r="K73" s="47" t="str">
        <f t="shared" si="1"/>
        <v>Tốt</v>
      </c>
    </row>
    <row r="74" spans="1:11" ht="18.75" customHeight="1" x14ac:dyDescent="0.25">
      <c r="A74" s="13">
        <v>62</v>
      </c>
      <c r="B74" s="44" t="s">
        <v>1090</v>
      </c>
      <c r="C74" s="45" t="s">
        <v>1091</v>
      </c>
      <c r="D74" s="46">
        <v>37887</v>
      </c>
      <c r="E74" s="42">
        <f>VLOOKUP(B74,[1]Sheet1!B$4:E$1531,4,0)</f>
        <v>90</v>
      </c>
      <c r="F74" s="42">
        <f>VLOOKUP(B74,[1]Sheet1!B$4:F$1531,5,0)</f>
        <v>90</v>
      </c>
      <c r="G74" s="42">
        <f>VLOOKUP(B74,[1]Sheet1!B$4:G$1531,6,0)</f>
        <v>90</v>
      </c>
      <c r="H74" s="42">
        <f>VLOOKUP(B74,[1]Sheet1!B$4:H$1531,7,0)</f>
        <v>90</v>
      </c>
      <c r="I74" s="47" t="str">
        <f t="shared" si="0"/>
        <v>Xuất sắc</v>
      </c>
      <c r="J74" s="42">
        <f>VLOOKUP(B74,[1]Sheet1!B$4:J$1531,9,0)</f>
        <v>90</v>
      </c>
      <c r="K74" s="47" t="str">
        <f t="shared" si="1"/>
        <v>Xuất sắc</v>
      </c>
    </row>
    <row r="75" spans="1:11" ht="18.75" customHeight="1" x14ac:dyDescent="0.25">
      <c r="A75" s="13">
        <v>63</v>
      </c>
      <c r="B75" s="44" t="s">
        <v>1092</v>
      </c>
      <c r="C75" s="45" t="s">
        <v>1093</v>
      </c>
      <c r="D75" s="46">
        <v>37938</v>
      </c>
      <c r="E75" s="42">
        <f>VLOOKUP(B75,[1]Sheet1!B$4:E$1531,4,0)</f>
        <v>90</v>
      </c>
      <c r="F75" s="42">
        <f>VLOOKUP(B75,[1]Sheet1!B$4:F$1531,5,0)</f>
        <v>90</v>
      </c>
      <c r="G75" s="42">
        <f>VLOOKUP(B75,[1]Sheet1!B$4:G$1531,6,0)</f>
        <v>90</v>
      </c>
      <c r="H75" s="42">
        <f>VLOOKUP(B75,[1]Sheet1!B$4:H$1531,7,0)</f>
        <v>90</v>
      </c>
      <c r="I75" s="47" t="str">
        <f t="shared" si="0"/>
        <v>Xuất sắc</v>
      </c>
      <c r="J75" s="42">
        <f>VLOOKUP(B75,[1]Sheet1!B$4:J$1531,9,0)</f>
        <v>90</v>
      </c>
      <c r="K75" s="47" t="str">
        <f t="shared" si="1"/>
        <v>Xuất sắc</v>
      </c>
    </row>
    <row r="76" spans="1:11" ht="18.75" customHeight="1" x14ac:dyDescent="0.25">
      <c r="A76" s="13">
        <v>64</v>
      </c>
      <c r="B76" s="44" t="s">
        <v>1094</v>
      </c>
      <c r="C76" s="45" t="s">
        <v>1095</v>
      </c>
      <c r="D76" s="46">
        <v>37710</v>
      </c>
      <c r="E76" s="42">
        <f>VLOOKUP(B76,[1]Sheet1!B$4:E$1531,4,0)</f>
        <v>80</v>
      </c>
      <c r="F76" s="42">
        <f>VLOOKUP(B76,[1]Sheet1!B$4:F$1531,5,0)</f>
        <v>90</v>
      </c>
      <c r="G76" s="42">
        <f>VLOOKUP(B76,[1]Sheet1!B$4:G$1531,6,0)</f>
        <v>90</v>
      </c>
      <c r="H76" s="42">
        <f>VLOOKUP(B76,[1]Sheet1!B$4:H$1531,7,0)</f>
        <v>90</v>
      </c>
      <c r="I76" s="47" t="str">
        <f t="shared" si="0"/>
        <v>Xuất sắc</v>
      </c>
      <c r="J76" s="42">
        <f>VLOOKUP(B76,[1]Sheet1!B$4:J$1531,9,0)</f>
        <v>90</v>
      </c>
      <c r="K76" s="47" t="str">
        <f t="shared" si="1"/>
        <v>Xuất sắc</v>
      </c>
    </row>
    <row r="77" spans="1:11" ht="18.75" customHeight="1" x14ac:dyDescent="0.25">
      <c r="A77" s="13">
        <v>65</v>
      </c>
      <c r="B77" s="44" t="s">
        <v>1096</v>
      </c>
      <c r="C77" s="45" t="s">
        <v>1097</v>
      </c>
      <c r="D77" s="46">
        <v>37644</v>
      </c>
      <c r="E77" s="42">
        <f>VLOOKUP(B77,[1]Sheet1!B$4:E$1531,4,0)</f>
        <v>80</v>
      </c>
      <c r="F77" s="42">
        <f>VLOOKUP(B77,[1]Sheet1!B$4:F$1531,5,0)</f>
        <v>75</v>
      </c>
      <c r="G77" s="42">
        <f>VLOOKUP(B77,[1]Sheet1!B$4:G$1531,6,0)</f>
        <v>75</v>
      </c>
      <c r="H77" s="42">
        <f>VLOOKUP(B77,[1]Sheet1!B$4:H$1531,7,0)</f>
        <v>75</v>
      </c>
      <c r="I77" s="47" t="str">
        <f t="shared" ref="I77:I86" si="2">IF(H77&gt;=90,"Xuất sắc",IF(H77&gt;=80,"Tốt", IF(H77&gt;=65,"Khá",IF(H77&gt;=50,"Trung bình", IF(H77&gt;=35, "Yếu", "Kém")))))</f>
        <v>Khá</v>
      </c>
      <c r="J77" s="42">
        <f>VLOOKUP(B77,[1]Sheet1!B$4:J$1531,9,0)</f>
        <v>75</v>
      </c>
      <c r="K77" s="47" t="str">
        <f t="shared" ref="K77:K86" si="3">IF(J77&gt;=90,"Xuất sắc",IF(J77&gt;=80,"Tốt", IF(J77&gt;=65,"Khá",IF(J77&gt;=50,"Trung bình", IF(J77&gt;=35, "Yếu", "Kém")))))</f>
        <v>Khá</v>
      </c>
    </row>
    <row r="78" spans="1:11" ht="18.75" customHeight="1" x14ac:dyDescent="0.25">
      <c r="A78" s="13">
        <v>66</v>
      </c>
      <c r="B78" s="44" t="s">
        <v>1098</v>
      </c>
      <c r="C78" s="45" t="s">
        <v>1099</v>
      </c>
      <c r="D78" s="46">
        <v>37757</v>
      </c>
      <c r="E78" s="42">
        <f>VLOOKUP(B78,[1]Sheet1!B$4:E$1531,4,0)</f>
        <v>90</v>
      </c>
      <c r="F78" s="42">
        <f>VLOOKUP(B78,[1]Sheet1!B$4:F$1531,5,0)</f>
        <v>85</v>
      </c>
      <c r="G78" s="42">
        <f>VLOOKUP(B78,[1]Sheet1!B$4:G$1531,6,0)</f>
        <v>85</v>
      </c>
      <c r="H78" s="42">
        <f>VLOOKUP(B78,[1]Sheet1!B$4:H$1531,7,0)</f>
        <v>85</v>
      </c>
      <c r="I78" s="47" t="str">
        <f t="shared" si="2"/>
        <v>Tốt</v>
      </c>
      <c r="J78" s="42">
        <f>VLOOKUP(B78,[1]Sheet1!B$4:J$1531,9,0)</f>
        <v>85</v>
      </c>
      <c r="K78" s="47" t="str">
        <f t="shared" si="3"/>
        <v>Tốt</v>
      </c>
    </row>
    <row r="79" spans="1:11" ht="18.75" customHeight="1" x14ac:dyDescent="0.25">
      <c r="A79" s="13">
        <v>67</v>
      </c>
      <c r="B79" s="44" t="s">
        <v>1100</v>
      </c>
      <c r="C79" s="45" t="s">
        <v>1101</v>
      </c>
      <c r="D79" s="46">
        <v>37954</v>
      </c>
      <c r="E79" s="42">
        <f>VLOOKUP(B79,[1]Sheet1!B$4:E$1531,4,0)</f>
        <v>90</v>
      </c>
      <c r="F79" s="42">
        <f>VLOOKUP(B79,[1]Sheet1!B$4:F$1531,5,0)</f>
        <v>90</v>
      </c>
      <c r="G79" s="42">
        <f>VLOOKUP(B79,[1]Sheet1!B$4:G$1531,6,0)</f>
        <v>90</v>
      </c>
      <c r="H79" s="42">
        <f>VLOOKUP(B79,[1]Sheet1!B$4:H$1531,7,0)</f>
        <v>90</v>
      </c>
      <c r="I79" s="47" t="str">
        <f t="shared" si="2"/>
        <v>Xuất sắc</v>
      </c>
      <c r="J79" s="42">
        <f>VLOOKUP(B79,[1]Sheet1!B$4:J$1531,9,0)</f>
        <v>90</v>
      </c>
      <c r="K79" s="47" t="str">
        <f t="shared" si="3"/>
        <v>Xuất sắc</v>
      </c>
    </row>
    <row r="80" spans="1:11" ht="18.75" customHeight="1" x14ac:dyDescent="0.25">
      <c r="A80" s="13">
        <v>68</v>
      </c>
      <c r="B80" s="44" t="s">
        <v>1102</v>
      </c>
      <c r="C80" s="45" t="s">
        <v>1103</v>
      </c>
      <c r="D80" s="46">
        <v>37901</v>
      </c>
      <c r="E80" s="42">
        <f>VLOOKUP(B80,[1]Sheet1!B$4:E$1531,4,0)</f>
        <v>90</v>
      </c>
      <c r="F80" s="42">
        <f>VLOOKUP(B80,[1]Sheet1!B$4:F$1531,5,0)</f>
        <v>90</v>
      </c>
      <c r="G80" s="42">
        <f>VLOOKUP(B80,[1]Sheet1!B$4:G$1531,6,0)</f>
        <v>90</v>
      </c>
      <c r="H80" s="42">
        <f>VLOOKUP(B80,[1]Sheet1!B$4:H$1531,7,0)</f>
        <v>90</v>
      </c>
      <c r="I80" s="47" t="str">
        <f t="shared" si="2"/>
        <v>Xuất sắc</v>
      </c>
      <c r="J80" s="42">
        <f>VLOOKUP(B80,[1]Sheet1!B$4:J$1531,9,0)</f>
        <v>90</v>
      </c>
      <c r="K80" s="47" t="str">
        <f t="shared" si="3"/>
        <v>Xuất sắc</v>
      </c>
    </row>
    <row r="81" spans="1:11" ht="18.75" customHeight="1" x14ac:dyDescent="0.25">
      <c r="A81" s="13">
        <v>69</v>
      </c>
      <c r="B81" s="44" t="s">
        <v>1104</v>
      </c>
      <c r="C81" s="45" t="s">
        <v>1105</v>
      </c>
      <c r="D81" s="46">
        <v>37626</v>
      </c>
      <c r="E81" s="42">
        <f>VLOOKUP(B81,[1]Sheet1!B$4:E$1531,4,0)</f>
        <v>90</v>
      </c>
      <c r="F81" s="42">
        <f>VLOOKUP(B81,[1]Sheet1!B$4:F$1531,5,0)</f>
        <v>90</v>
      </c>
      <c r="G81" s="42">
        <f>VLOOKUP(B81,[1]Sheet1!B$4:G$1531,6,0)</f>
        <v>90</v>
      </c>
      <c r="H81" s="42">
        <f>VLOOKUP(B81,[1]Sheet1!B$4:H$1531,7,0)</f>
        <v>90</v>
      </c>
      <c r="I81" s="47" t="str">
        <f t="shared" si="2"/>
        <v>Xuất sắc</v>
      </c>
      <c r="J81" s="42">
        <f>VLOOKUP(B81,[1]Sheet1!B$4:J$1531,9,0)</f>
        <v>90</v>
      </c>
      <c r="K81" s="47" t="str">
        <f t="shared" si="3"/>
        <v>Xuất sắc</v>
      </c>
    </row>
    <row r="82" spans="1:11" ht="18.75" customHeight="1" x14ac:dyDescent="0.25">
      <c r="A82" s="13">
        <v>70</v>
      </c>
      <c r="B82" s="44" t="s">
        <v>1106</v>
      </c>
      <c r="C82" s="45" t="s">
        <v>1107</v>
      </c>
      <c r="D82" s="46">
        <v>37861</v>
      </c>
      <c r="E82" s="42">
        <f>VLOOKUP(B82,[1]Sheet1!B$4:E$1531,4,0)</f>
        <v>90</v>
      </c>
      <c r="F82" s="42">
        <f>VLOOKUP(B82,[1]Sheet1!B$4:F$1531,5,0)</f>
        <v>90</v>
      </c>
      <c r="G82" s="42">
        <f>VLOOKUP(B82,[1]Sheet1!B$4:G$1531,6,0)</f>
        <v>90</v>
      </c>
      <c r="H82" s="42">
        <f>VLOOKUP(B82,[1]Sheet1!B$4:H$1531,7,0)</f>
        <v>90</v>
      </c>
      <c r="I82" s="47" t="str">
        <f t="shared" si="2"/>
        <v>Xuất sắc</v>
      </c>
      <c r="J82" s="42">
        <f>VLOOKUP(B82,[1]Sheet1!B$4:J$1531,9,0)</f>
        <v>90</v>
      </c>
      <c r="K82" s="47" t="str">
        <f t="shared" si="3"/>
        <v>Xuất sắc</v>
      </c>
    </row>
    <row r="83" spans="1:11" ht="18.75" customHeight="1" x14ac:dyDescent="0.25">
      <c r="A83" s="13">
        <v>71</v>
      </c>
      <c r="B83" s="44" t="s">
        <v>1108</v>
      </c>
      <c r="C83" s="45" t="s">
        <v>1109</v>
      </c>
      <c r="D83" s="46">
        <v>37968</v>
      </c>
      <c r="E83" s="42">
        <f>VLOOKUP(B83,[1]Sheet1!B$4:E$1531,4,0)</f>
        <v>70</v>
      </c>
      <c r="F83" s="42">
        <f>VLOOKUP(B83,[1]Sheet1!B$4:F$1531,5,0)</f>
        <v>85</v>
      </c>
      <c r="G83" s="42">
        <f>VLOOKUP(B83,[1]Sheet1!B$4:G$1531,6,0)</f>
        <v>85</v>
      </c>
      <c r="H83" s="42">
        <f>VLOOKUP(B83,[1]Sheet1!B$4:H$1531,7,0)</f>
        <v>85</v>
      </c>
      <c r="I83" s="47" t="str">
        <f t="shared" si="2"/>
        <v>Tốt</v>
      </c>
      <c r="J83" s="42">
        <f>VLOOKUP(B83,[1]Sheet1!B$4:J$1531,9,0)</f>
        <v>85</v>
      </c>
      <c r="K83" s="47" t="str">
        <f t="shared" si="3"/>
        <v>Tốt</v>
      </c>
    </row>
    <row r="84" spans="1:11" ht="18.75" customHeight="1" x14ac:dyDescent="0.25">
      <c r="A84" s="13">
        <v>72</v>
      </c>
      <c r="B84" s="44" t="s">
        <v>1110</v>
      </c>
      <c r="C84" s="45" t="s">
        <v>1111</v>
      </c>
      <c r="D84" s="46">
        <v>37985</v>
      </c>
      <c r="E84" s="42">
        <f>VLOOKUP(B84,[1]Sheet1!B$4:E$1531,4,0)</f>
        <v>75</v>
      </c>
      <c r="F84" s="42">
        <f>VLOOKUP(B84,[1]Sheet1!B$4:F$1531,5,0)</f>
        <v>67</v>
      </c>
      <c r="G84" s="42">
        <f>VLOOKUP(B84,[1]Sheet1!B$4:G$1531,6,0)</f>
        <v>67</v>
      </c>
      <c r="H84" s="42">
        <f>VLOOKUP(B84,[1]Sheet1!B$4:H$1531,7,0)</f>
        <v>67</v>
      </c>
      <c r="I84" s="47" t="str">
        <f t="shared" si="2"/>
        <v>Khá</v>
      </c>
      <c r="J84" s="42">
        <f>VLOOKUP(B84,[1]Sheet1!B$4:J$1531,9,0)</f>
        <v>67</v>
      </c>
      <c r="K84" s="47" t="str">
        <f t="shared" si="3"/>
        <v>Khá</v>
      </c>
    </row>
    <row r="85" spans="1:11" ht="18.75" customHeight="1" x14ac:dyDescent="0.25">
      <c r="A85" s="13">
        <v>73</v>
      </c>
      <c r="B85" s="44" t="s">
        <v>1112</v>
      </c>
      <c r="C85" s="45" t="s">
        <v>1113</v>
      </c>
      <c r="D85" s="46">
        <v>37629</v>
      </c>
      <c r="E85" s="42">
        <f>VLOOKUP(B85,[1]Sheet1!B$4:E$1531,4,0)</f>
        <v>90</v>
      </c>
      <c r="F85" s="42">
        <f>VLOOKUP(B85,[1]Sheet1!B$4:F$1531,5,0)</f>
        <v>90</v>
      </c>
      <c r="G85" s="42">
        <f>VLOOKUP(B85,[1]Sheet1!B$4:G$1531,6,0)</f>
        <v>90</v>
      </c>
      <c r="H85" s="42">
        <f>VLOOKUP(B85,[1]Sheet1!B$4:H$1531,7,0)</f>
        <v>90</v>
      </c>
      <c r="I85" s="47" t="str">
        <f t="shared" si="2"/>
        <v>Xuất sắc</v>
      </c>
      <c r="J85" s="42">
        <f>VLOOKUP(B85,[1]Sheet1!B$4:J$1531,9,0)</f>
        <v>90</v>
      </c>
      <c r="K85" s="47" t="str">
        <f t="shared" si="3"/>
        <v>Xuất sắc</v>
      </c>
    </row>
    <row r="86" spans="1:11" ht="18.75" customHeight="1" x14ac:dyDescent="0.25">
      <c r="A86" s="13">
        <v>74</v>
      </c>
      <c r="B86" s="44" t="s">
        <v>1114</v>
      </c>
      <c r="C86" s="45" t="s">
        <v>1115</v>
      </c>
      <c r="D86" s="46">
        <v>37697</v>
      </c>
      <c r="E86" s="42">
        <f>VLOOKUP(B86,[1]Sheet1!B$4:E$1531,4,0)</f>
        <v>80</v>
      </c>
      <c r="F86" s="42">
        <f>VLOOKUP(B86,[1]Sheet1!B$4:F$1531,5,0)</f>
        <v>90</v>
      </c>
      <c r="G86" s="42">
        <f>VLOOKUP(B86,[1]Sheet1!B$4:G$1531,6,0)</f>
        <v>90</v>
      </c>
      <c r="H86" s="42">
        <f>VLOOKUP(B86,[1]Sheet1!B$4:H$1531,7,0)</f>
        <v>90</v>
      </c>
      <c r="I86" s="47" t="str">
        <f t="shared" si="2"/>
        <v>Xuất sắc</v>
      </c>
      <c r="J86" s="42">
        <f>VLOOKUP(B86,[1]Sheet1!B$4:J$1531,9,0)</f>
        <v>90</v>
      </c>
      <c r="K86" s="47" t="str">
        <f t="shared" si="3"/>
        <v>Xuất sắc</v>
      </c>
    </row>
    <row r="88" spans="1:11" ht="16.5" x14ac:dyDescent="0.2">
      <c r="A88" s="58" t="s">
        <v>1116</v>
      </c>
      <c r="B88" s="58"/>
      <c r="C88" s="58"/>
    </row>
  </sheetData>
  <sortState xmlns:xlrd2="http://schemas.microsoft.com/office/spreadsheetml/2017/richdata2" ref="B13:K86">
    <sortCondition ref="C13:C86"/>
  </sortState>
  <mergeCells count="16">
    <mergeCell ref="A88:C88"/>
    <mergeCell ref="A6:K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86">
    <cfRule type="duplicateValues" dxfId="3" priority="10"/>
    <cfRule type="duplicateValues" dxfId="2" priority="11"/>
    <cfRule type="duplicateValues" dxfId="1" priority="12"/>
    <cfRule type="duplicateValues" dxfId="0" priority="13"/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4FA1-6199-4381-87F4-A637C5674BDA}">
  <sheetPr codeName="Sheet50"/>
  <dimension ref="A1:R20"/>
  <sheetViews>
    <sheetView workbookViewId="0">
      <selection activeCell="R18" sqref="R18"/>
    </sheetView>
  </sheetViews>
  <sheetFormatPr defaultColWidth="24.375" defaultRowHeight="14.25" x14ac:dyDescent="0.2"/>
  <cols>
    <col min="1" max="1" width="4.875" bestFit="1" customWidth="1"/>
    <col min="2" max="2" width="23.5" bestFit="1" customWidth="1"/>
    <col min="3" max="3" width="7.75" style="21" customWidth="1"/>
    <col min="4" max="4" width="8.5" style="15" bestFit="1" customWidth="1"/>
    <col min="5" max="5" width="6.375" bestFit="1" customWidth="1"/>
    <col min="6" max="6" width="8.5" bestFit="1" customWidth="1"/>
    <col min="7" max="7" width="8.625" style="15" customWidth="1"/>
    <col min="8" max="8" width="8.5" style="15" bestFit="1" customWidth="1"/>
    <col min="9" max="9" width="7.125" style="15" customWidth="1"/>
    <col min="10" max="10" width="8.5" style="15" bestFit="1" customWidth="1"/>
    <col min="11" max="11" width="6.625" style="15" customWidth="1"/>
    <col min="12" max="12" width="8.5" style="15" bestFit="1" customWidth="1"/>
    <col min="13" max="13" width="6.875" style="15" customWidth="1"/>
    <col min="14" max="14" width="8.5" style="15" bestFit="1" customWidth="1"/>
    <col min="15" max="15" width="11.75" style="15" customWidth="1"/>
    <col min="16" max="16" width="4.875" customWidth="1"/>
    <col min="17" max="17" width="8.875" style="23" customWidth="1"/>
  </cols>
  <sheetData>
    <row r="1" spans="1:18" s="4" customFormat="1" ht="15" x14ac:dyDescent="0.25">
      <c r="A1" s="70" t="s">
        <v>0</v>
      </c>
      <c r="B1" s="70"/>
      <c r="C1" s="70"/>
      <c r="D1" s="70"/>
      <c r="E1" s="70"/>
      <c r="F1" s="70"/>
      <c r="G1" s="9"/>
      <c r="H1" s="9"/>
      <c r="I1" s="71" t="s">
        <v>2</v>
      </c>
      <c r="J1" s="71"/>
      <c r="K1" s="71"/>
      <c r="L1" s="71"/>
      <c r="M1" s="71"/>
      <c r="N1" s="71"/>
      <c r="O1" s="71"/>
      <c r="Q1" s="22"/>
    </row>
    <row r="2" spans="1:18" s="4" customFormat="1" ht="15" x14ac:dyDescent="0.25">
      <c r="A2" s="71" t="s">
        <v>1</v>
      </c>
      <c r="B2" s="71"/>
      <c r="C2" s="71"/>
      <c r="D2" s="71"/>
      <c r="E2" s="71"/>
      <c r="F2" s="71"/>
      <c r="G2" s="9"/>
      <c r="H2" s="9"/>
      <c r="I2" s="71" t="s">
        <v>3</v>
      </c>
      <c r="J2" s="71"/>
      <c r="K2" s="71"/>
      <c r="L2" s="71"/>
      <c r="M2" s="71"/>
      <c r="N2" s="71"/>
      <c r="O2" s="71"/>
      <c r="Q2" s="22"/>
    </row>
    <row r="3" spans="1:18" s="4" customFormat="1" ht="15" x14ac:dyDescent="0.25">
      <c r="C3" s="19"/>
      <c r="D3" s="9"/>
      <c r="G3" s="9"/>
      <c r="H3" s="9"/>
      <c r="I3" s="9"/>
      <c r="J3" s="9"/>
      <c r="K3" s="9"/>
      <c r="L3" s="9"/>
      <c r="M3" s="9"/>
      <c r="N3" s="9"/>
      <c r="O3" s="9"/>
      <c r="Q3" s="22"/>
    </row>
    <row r="4" spans="1:18" s="4" customFormat="1" ht="18.75" x14ac:dyDescent="0.3">
      <c r="B4" s="72" t="s">
        <v>22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Q4" s="22"/>
    </row>
    <row r="7" spans="1:18" ht="15.75" x14ac:dyDescent="0.2">
      <c r="A7" s="59" t="s">
        <v>5</v>
      </c>
      <c r="B7" s="61" t="s">
        <v>23</v>
      </c>
      <c r="C7" s="74" t="s">
        <v>24</v>
      </c>
      <c r="D7" s="68" t="s">
        <v>25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69"/>
      <c r="R7" s="14"/>
    </row>
    <row r="8" spans="1:18" ht="15.75" x14ac:dyDescent="0.2">
      <c r="A8" s="60"/>
      <c r="B8" s="62"/>
      <c r="C8" s="75"/>
      <c r="D8" s="68" t="s">
        <v>18</v>
      </c>
      <c r="E8" s="69"/>
      <c r="F8" s="68" t="s">
        <v>17</v>
      </c>
      <c r="G8" s="69"/>
      <c r="H8" s="68" t="s">
        <v>16</v>
      </c>
      <c r="I8" s="69"/>
      <c r="J8" s="68" t="s">
        <v>19</v>
      </c>
      <c r="K8" s="69"/>
      <c r="L8" s="68" t="s">
        <v>21</v>
      </c>
      <c r="M8" s="69"/>
      <c r="N8" s="68" t="s">
        <v>15</v>
      </c>
      <c r="O8" s="69"/>
    </row>
    <row r="9" spans="1:18" ht="15.75" x14ac:dyDescent="0.2">
      <c r="A9" s="60"/>
      <c r="B9" s="73"/>
      <c r="C9" s="75"/>
      <c r="D9" s="3" t="s">
        <v>26</v>
      </c>
      <c r="E9" s="3" t="s">
        <v>27</v>
      </c>
      <c r="F9" s="3" t="s">
        <v>26</v>
      </c>
      <c r="G9" s="3" t="s">
        <v>27</v>
      </c>
      <c r="H9" s="3" t="s">
        <v>26</v>
      </c>
      <c r="I9" s="3" t="s">
        <v>27</v>
      </c>
      <c r="J9" s="3" t="s">
        <v>26</v>
      </c>
      <c r="K9" s="3" t="s">
        <v>27</v>
      </c>
      <c r="L9" s="3" t="s">
        <v>26</v>
      </c>
      <c r="M9" s="3" t="s">
        <v>27</v>
      </c>
      <c r="N9" s="3" t="s">
        <v>26</v>
      </c>
      <c r="O9" s="3" t="s">
        <v>27</v>
      </c>
    </row>
    <row r="10" spans="1:18" s="38" customFormat="1" ht="16.5" x14ac:dyDescent="0.25">
      <c r="A10" s="33">
        <v>1</v>
      </c>
      <c r="B10" s="34" t="s">
        <v>37</v>
      </c>
      <c r="C10" s="39">
        <f>K66CN!A24</f>
        <v>12</v>
      </c>
      <c r="D10" s="40">
        <f>COUNTIF(K66CN!$K$13:$K$24,"Xuất sắc")</f>
        <v>4</v>
      </c>
      <c r="E10" s="35">
        <f t="shared" ref="E10:E19" si="0">D10/C10</f>
        <v>0.33333333333333331</v>
      </c>
      <c r="F10" s="40">
        <f>COUNTIF(K66CN!$K$13:$K$24,"Tốt")</f>
        <v>6</v>
      </c>
      <c r="G10" s="35">
        <f t="shared" ref="G10:G19" si="1">F10/C10</f>
        <v>0.5</v>
      </c>
      <c r="H10" s="40">
        <f>COUNTIF(K66CN!$K$13:$K$24,"Khá")</f>
        <v>2</v>
      </c>
      <c r="I10" s="35">
        <f t="shared" ref="I10:I19" si="2">H10/C10</f>
        <v>0.16666666666666666</v>
      </c>
      <c r="J10" s="40">
        <f>COUNTIF(K66CN!$K$13:$K$24,"Trung bình")</f>
        <v>0</v>
      </c>
      <c r="K10" s="35">
        <f t="shared" ref="K10:K19" si="3">J10/C10</f>
        <v>0</v>
      </c>
      <c r="L10" s="40">
        <f>COUNTIF(K66CN!$K$13:$K$24,"Yếu")</f>
        <v>0</v>
      </c>
      <c r="M10" s="35">
        <f t="shared" ref="M10:M19" si="4">L10/C10</f>
        <v>0</v>
      </c>
      <c r="N10" s="40">
        <f>COUNTIF(K66CN!$K$13:$K$24,"Kém")</f>
        <v>0</v>
      </c>
      <c r="O10" s="35">
        <f t="shared" ref="O10:O19" si="5">N10/C10</f>
        <v>0</v>
      </c>
      <c r="P10" s="36">
        <f t="shared" ref="P10:Q19" si="6">SUM(D10,F10,H10,J10,L10,N10)</f>
        <v>12</v>
      </c>
      <c r="Q10" s="37">
        <f t="shared" si="6"/>
        <v>0.99999999999999989</v>
      </c>
    </row>
    <row r="11" spans="1:18" s="38" customFormat="1" ht="16.5" x14ac:dyDescent="0.25">
      <c r="A11" s="33">
        <v>2</v>
      </c>
      <c r="B11" s="34" t="s">
        <v>38</v>
      </c>
      <c r="C11" s="39">
        <f>K66IS!A44</f>
        <v>32</v>
      </c>
      <c r="D11" s="40">
        <f>COUNTIF(K66IS!$K$13:$K$44,"Xuất sắc")</f>
        <v>10</v>
      </c>
      <c r="E11" s="35">
        <f t="shared" si="0"/>
        <v>0.3125</v>
      </c>
      <c r="F11" s="41">
        <f>COUNTIF(K66IS!$K$13:$K$44,"Tốt")</f>
        <v>11</v>
      </c>
      <c r="G11" s="35">
        <f t="shared" si="1"/>
        <v>0.34375</v>
      </c>
      <c r="H11" s="41">
        <f>COUNTIF(K66IS!$K$13:$K$44,"Khá")</f>
        <v>10</v>
      </c>
      <c r="I11" s="35">
        <f t="shared" si="2"/>
        <v>0.3125</v>
      </c>
      <c r="J11" s="41">
        <f>COUNTIF(K66IS!$K$13:$K$44,"Trung bình")</f>
        <v>1</v>
      </c>
      <c r="K11" s="35">
        <f t="shared" si="3"/>
        <v>3.125E-2</v>
      </c>
      <c r="L11" s="41">
        <f>COUNTIF(K66IS!$K$13:$K$44,"Yếu")</f>
        <v>0</v>
      </c>
      <c r="M11" s="35">
        <f t="shared" si="4"/>
        <v>0</v>
      </c>
      <c r="N11" s="41">
        <f>COUNTIF(K66IS!$K$13:$K$44,"Kém")</f>
        <v>0</v>
      </c>
      <c r="O11" s="35">
        <f t="shared" si="5"/>
        <v>0</v>
      </c>
      <c r="P11" s="36">
        <f t="shared" si="6"/>
        <v>32</v>
      </c>
      <c r="Q11" s="37">
        <f t="shared" si="6"/>
        <v>1</v>
      </c>
    </row>
    <row r="12" spans="1:18" s="38" customFormat="1" ht="16.5" x14ac:dyDescent="0.25">
      <c r="A12" s="33">
        <v>3</v>
      </c>
      <c r="B12" s="34" t="s">
        <v>32</v>
      </c>
      <c r="C12" s="39">
        <f>K66IT1!A79</f>
        <v>67</v>
      </c>
      <c r="D12" s="40">
        <f>COUNTIF(K66IT1!$K$13:$K$79,"Xuất sắc")</f>
        <v>33</v>
      </c>
      <c r="E12" s="35">
        <f t="shared" si="0"/>
        <v>0.4925373134328358</v>
      </c>
      <c r="F12" s="41">
        <f>COUNTIF(K66IT1!$K$13:$K$79,"Tốt")</f>
        <v>21</v>
      </c>
      <c r="G12" s="35">
        <f t="shared" si="1"/>
        <v>0.31343283582089554</v>
      </c>
      <c r="H12" s="41">
        <f>COUNTIF(K66IT1!$K$13:$K$79,"Khá")</f>
        <v>7</v>
      </c>
      <c r="I12" s="35">
        <f t="shared" si="2"/>
        <v>0.1044776119402985</v>
      </c>
      <c r="J12" s="41">
        <f>COUNTIF(K66IT1!$K$13:$K$79,"Trung bình")</f>
        <v>0</v>
      </c>
      <c r="K12" s="35">
        <f t="shared" si="3"/>
        <v>0</v>
      </c>
      <c r="L12" s="41">
        <f>COUNTIF(K66IT1!$K$13:$K$79,"Yếu")</f>
        <v>0</v>
      </c>
      <c r="M12" s="35">
        <f t="shared" si="4"/>
        <v>0</v>
      </c>
      <c r="N12" s="41">
        <f>COUNTIF(K66IT1!$K$13:$K$79,"kém")</f>
        <v>6</v>
      </c>
      <c r="O12" s="35">
        <f t="shared" si="5"/>
        <v>8.9552238805970144E-2</v>
      </c>
      <c r="P12" s="36">
        <f t="shared" si="6"/>
        <v>67</v>
      </c>
      <c r="Q12" s="37">
        <f t="shared" si="6"/>
        <v>1</v>
      </c>
    </row>
    <row r="13" spans="1:18" s="38" customFormat="1" ht="16.5" x14ac:dyDescent="0.25">
      <c r="A13" s="33">
        <v>4</v>
      </c>
      <c r="B13" s="34" t="s">
        <v>33</v>
      </c>
      <c r="C13" s="39">
        <f>k66IT2!A80</f>
        <v>68</v>
      </c>
      <c r="D13" s="40">
        <f>COUNTIF(k66IT2!$K$13:$K$80,"Xuất sắc")</f>
        <v>34</v>
      </c>
      <c r="E13" s="35">
        <f t="shared" si="0"/>
        <v>0.5</v>
      </c>
      <c r="F13" s="41">
        <f>COUNTIF(k66IT2!$K$13:$K$80,"Tốt")</f>
        <v>24</v>
      </c>
      <c r="G13" s="35">
        <f t="shared" si="1"/>
        <v>0.35294117647058826</v>
      </c>
      <c r="H13" s="41">
        <f>COUNTIF(k66IT2!$K$13:$K$80,"Khá")</f>
        <v>7</v>
      </c>
      <c r="I13" s="35">
        <f t="shared" si="2"/>
        <v>0.10294117647058823</v>
      </c>
      <c r="J13" s="41">
        <f>COUNTIF(k66IT2!$K$13:$K$80,"Trung bình")</f>
        <v>0</v>
      </c>
      <c r="K13" s="35">
        <f t="shared" si="3"/>
        <v>0</v>
      </c>
      <c r="L13" s="41">
        <f>COUNTIF(k66IT2!$K$13:$K$80,"Yếu")</f>
        <v>0</v>
      </c>
      <c r="M13" s="35">
        <f t="shared" si="4"/>
        <v>0</v>
      </c>
      <c r="N13" s="41">
        <f>COUNTIF(k66IT2!$K$13:$K$80,"Kém")</f>
        <v>3</v>
      </c>
      <c r="O13" s="35">
        <f t="shared" si="5"/>
        <v>4.4117647058823532E-2</v>
      </c>
      <c r="P13" s="36">
        <f t="shared" si="6"/>
        <v>68</v>
      </c>
      <c r="Q13" s="37">
        <f t="shared" si="6"/>
        <v>1</v>
      </c>
    </row>
    <row r="14" spans="1:18" ht="16.5" x14ac:dyDescent="0.25">
      <c r="A14" s="29">
        <v>5</v>
      </c>
      <c r="B14" s="27" t="s">
        <v>34</v>
      </c>
      <c r="C14" s="26">
        <f>K66IT3!A74</f>
        <v>62</v>
      </c>
      <c r="D14" s="24">
        <f>COUNTIF(K66IT3!$K$13:$K$74,"Xuất sắc")</f>
        <v>38</v>
      </c>
      <c r="E14" s="16">
        <f t="shared" si="0"/>
        <v>0.61290322580645162</v>
      </c>
      <c r="F14" s="10">
        <f>COUNTIF(K66IT3!$K$13:$K$74,"Tốt")</f>
        <v>18</v>
      </c>
      <c r="G14" s="16">
        <f t="shared" si="1"/>
        <v>0.29032258064516131</v>
      </c>
      <c r="H14" s="10">
        <f>COUNTIF(K66IT3!$K$13:$K$74,"Khá")</f>
        <v>6</v>
      </c>
      <c r="I14" s="16">
        <f t="shared" si="2"/>
        <v>9.6774193548387094E-2</v>
      </c>
      <c r="J14" s="10">
        <f>COUNTIF(K66IT3!$K$13:$K$74,"Trung bình")</f>
        <v>0</v>
      </c>
      <c r="K14" s="16">
        <f t="shared" si="3"/>
        <v>0</v>
      </c>
      <c r="L14" s="10">
        <f>COUNTIF(K66IT3!$K$13:$K$74,"Yếu")</f>
        <v>0</v>
      </c>
      <c r="M14" s="16">
        <f t="shared" si="4"/>
        <v>0</v>
      </c>
      <c r="N14" s="10">
        <f>COUNTIF(K66IT3!$K$13:$K$74,"Kém")</f>
        <v>0</v>
      </c>
      <c r="O14" s="16">
        <f t="shared" si="5"/>
        <v>0</v>
      </c>
      <c r="P14" s="6">
        <f t="shared" si="6"/>
        <v>62</v>
      </c>
      <c r="Q14" s="7">
        <f t="shared" si="6"/>
        <v>1</v>
      </c>
    </row>
    <row r="15" spans="1:18" ht="16.5" x14ac:dyDescent="0.25">
      <c r="A15" s="29">
        <v>6</v>
      </c>
      <c r="B15" s="27" t="s">
        <v>35</v>
      </c>
      <c r="C15" s="26">
        <f>K66IT15!A49</f>
        <v>37</v>
      </c>
      <c r="D15" s="24">
        <f>COUNTIF(K66IT15!$K$13:$K$48,"Xuất sắc")</f>
        <v>20</v>
      </c>
      <c r="E15" s="16">
        <f t="shared" si="0"/>
        <v>0.54054054054054057</v>
      </c>
      <c r="F15" s="10">
        <f>COUNTIF(K66IT15!$K$13:$K$49,"Tốt")</f>
        <v>6</v>
      </c>
      <c r="G15" s="16">
        <f t="shared" si="1"/>
        <v>0.16216216216216217</v>
      </c>
      <c r="H15" s="10">
        <f>COUNTIF(K66IT15!$K$13:$K$48,"Khá")</f>
        <v>5</v>
      </c>
      <c r="I15" s="16">
        <f t="shared" si="2"/>
        <v>0.13513513513513514</v>
      </c>
      <c r="J15" s="10">
        <f>COUNTIF(K66IT15!$K$13:$K$48,"Trung bình")</f>
        <v>1</v>
      </c>
      <c r="K15" s="16">
        <f t="shared" si="3"/>
        <v>2.7027027027027029E-2</v>
      </c>
      <c r="L15" s="10">
        <f>COUNTIF(K66IT15!$K$13:$K$48,"Yếu")</f>
        <v>0</v>
      </c>
      <c r="M15" s="16">
        <f t="shared" si="4"/>
        <v>0</v>
      </c>
      <c r="N15" s="10">
        <f>COUNTIF(K66IT15!$K$13:$K$48,"Kém")</f>
        <v>5</v>
      </c>
      <c r="O15" s="16">
        <f t="shared" si="5"/>
        <v>0.13513513513513514</v>
      </c>
      <c r="P15" s="6">
        <f t="shared" si="6"/>
        <v>37</v>
      </c>
      <c r="Q15" s="7">
        <f t="shared" si="6"/>
        <v>1</v>
      </c>
    </row>
    <row r="16" spans="1:18" ht="16.5" x14ac:dyDescent="0.25">
      <c r="A16" s="29">
        <v>7</v>
      </c>
      <c r="B16" s="27" t="s">
        <v>36</v>
      </c>
      <c r="C16" s="26">
        <f>K66IT20!A49</f>
        <v>37</v>
      </c>
      <c r="D16" s="24">
        <f>COUNTIF(K66IT20!$K$13:$K$49,"Xuất sắc")</f>
        <v>9</v>
      </c>
      <c r="E16" s="16">
        <f t="shared" si="0"/>
        <v>0.24324324324324326</v>
      </c>
      <c r="F16" s="10">
        <f>COUNTIF(K66IT20!$K$13:$K$49,"Tốt")</f>
        <v>23</v>
      </c>
      <c r="G16" s="16">
        <f t="shared" si="1"/>
        <v>0.6216216216216216</v>
      </c>
      <c r="H16" s="10">
        <f>COUNTIF(K66IT20!$K$13:$K$49,"Khá")</f>
        <v>5</v>
      </c>
      <c r="I16" s="16">
        <f t="shared" si="2"/>
        <v>0.13513513513513514</v>
      </c>
      <c r="J16" s="10">
        <f>COUNTIF(K66IT20!$K$13:$K$49,"Trung bình")</f>
        <v>0</v>
      </c>
      <c r="K16" s="16">
        <f t="shared" si="3"/>
        <v>0</v>
      </c>
      <c r="L16" s="10">
        <f>COUNTIF(K66IT20!$K$13:$K$49,"Yếu")</f>
        <v>0</v>
      </c>
      <c r="M16" s="16">
        <f t="shared" si="4"/>
        <v>0</v>
      </c>
      <c r="N16" s="10">
        <f>COUNTIF(K66IT20!$K$13:$K$49,"Kém")</f>
        <v>0</v>
      </c>
      <c r="O16" s="16">
        <f t="shared" si="5"/>
        <v>0</v>
      </c>
      <c r="P16" s="6">
        <f t="shared" si="6"/>
        <v>37</v>
      </c>
      <c r="Q16" s="7">
        <f t="shared" si="6"/>
        <v>1</v>
      </c>
    </row>
    <row r="17" spans="1:17" ht="16.5" x14ac:dyDescent="0.25">
      <c r="A17" s="29">
        <v>8</v>
      </c>
      <c r="B17" s="27" t="s">
        <v>39</v>
      </c>
      <c r="C17" s="26">
        <f>K66CS1!A94</f>
        <v>82</v>
      </c>
      <c r="D17" s="24">
        <f>COUNTIF(K66CS1!$K$13:$K$94,"Xuất sắc")</f>
        <v>55</v>
      </c>
      <c r="E17" s="16">
        <f t="shared" si="0"/>
        <v>0.67073170731707321</v>
      </c>
      <c r="F17" s="24">
        <f>COUNTIF(K66CS1!$K$13:$K$94,"Tốt")</f>
        <v>17</v>
      </c>
      <c r="G17" s="16">
        <f t="shared" si="1"/>
        <v>0.2073170731707317</v>
      </c>
      <c r="H17" s="24">
        <f>COUNTIF(K66CS1!$K$13:$K$94,"Khá")</f>
        <v>9</v>
      </c>
      <c r="I17" s="16">
        <f t="shared" si="2"/>
        <v>0.10975609756097561</v>
      </c>
      <c r="J17" s="24">
        <f>COUNTIF(K66CS1!$K$13:$K$94,"Trung bình")</f>
        <v>0</v>
      </c>
      <c r="K17" s="16">
        <f t="shared" si="3"/>
        <v>0</v>
      </c>
      <c r="L17" s="24">
        <f>COUNTIF(K66CS1!$K$13:$K$94,"Yếu")</f>
        <v>0</v>
      </c>
      <c r="M17" s="16">
        <f t="shared" si="4"/>
        <v>0</v>
      </c>
      <c r="N17" s="24">
        <f>COUNTIF(K66CS1!$K$13:$K$94,"Kém")</f>
        <v>1</v>
      </c>
      <c r="O17" s="16">
        <f t="shared" si="5"/>
        <v>1.2195121951219513E-2</v>
      </c>
      <c r="P17" s="6">
        <f t="shared" si="6"/>
        <v>82</v>
      </c>
      <c r="Q17" s="7">
        <f t="shared" si="6"/>
        <v>1</v>
      </c>
    </row>
    <row r="18" spans="1:17" ht="16.5" x14ac:dyDescent="0.25">
      <c r="A18" s="29">
        <v>9</v>
      </c>
      <c r="B18" s="28" t="s">
        <v>30</v>
      </c>
      <c r="C18" s="25">
        <f>K66CS2!A85</f>
        <v>73</v>
      </c>
      <c r="D18" s="10">
        <f>COUNTIF(K66CS2!$K$13:$K$85,"Xuất sắc")</f>
        <v>34</v>
      </c>
      <c r="E18" s="16">
        <f t="shared" si="0"/>
        <v>0.46575342465753422</v>
      </c>
      <c r="F18" s="10">
        <f>COUNTIF(K66CS2!$K$13:$K$85,"Tốt")</f>
        <v>18</v>
      </c>
      <c r="G18" s="16">
        <f t="shared" si="1"/>
        <v>0.24657534246575341</v>
      </c>
      <c r="H18" s="10">
        <f>COUNTIF(K66CS2!$K$13:$K$85,"Khá")</f>
        <v>17</v>
      </c>
      <c r="I18" s="16">
        <f t="shared" si="2"/>
        <v>0.23287671232876711</v>
      </c>
      <c r="J18" s="10">
        <f>COUNTIF(K66CS2!$K$13:$K$85,"Trung bình")</f>
        <v>3</v>
      </c>
      <c r="K18" s="16">
        <f t="shared" si="3"/>
        <v>4.1095890410958902E-2</v>
      </c>
      <c r="L18" s="10">
        <f>COUNTIF(K66CS2!$K$13:$K$85,"Yếu")</f>
        <v>0</v>
      </c>
      <c r="M18" s="16">
        <f t="shared" si="4"/>
        <v>0</v>
      </c>
      <c r="N18" s="10">
        <f>COUNTIF(K66CS2!$K$13:$K$85,"Kém")</f>
        <v>1</v>
      </c>
      <c r="O18" s="16">
        <f t="shared" si="5"/>
        <v>1.3698630136986301E-2</v>
      </c>
      <c r="P18" s="6">
        <f>SUM(D18,F18,H18,J18,L18,N18)</f>
        <v>73</v>
      </c>
      <c r="Q18" s="7">
        <f t="shared" si="6"/>
        <v>1</v>
      </c>
    </row>
    <row r="19" spans="1:17" ht="16.5" x14ac:dyDescent="0.25">
      <c r="A19" s="43">
        <v>10</v>
      </c>
      <c r="B19" s="28" t="s">
        <v>31</v>
      </c>
      <c r="C19" s="20">
        <f>K66CS3!A86</f>
        <v>74</v>
      </c>
      <c r="D19" s="13">
        <f>COUNTIF(K66CS3!$K$13:$K$86,"Xuất sắc")</f>
        <v>33</v>
      </c>
      <c r="E19" s="16">
        <f t="shared" si="0"/>
        <v>0.44594594594594594</v>
      </c>
      <c r="F19" s="13">
        <f>COUNTIF(K66CS3!$K$13:$K$86,"Tốt")</f>
        <v>22</v>
      </c>
      <c r="G19" s="16">
        <f t="shared" si="1"/>
        <v>0.29729729729729731</v>
      </c>
      <c r="H19" s="13">
        <f>COUNTIF(K66CS3!$K$13:$K$86,"Khá")</f>
        <v>17</v>
      </c>
      <c r="I19" s="16">
        <f t="shared" si="2"/>
        <v>0.22972972972972974</v>
      </c>
      <c r="J19" s="13">
        <f>COUNTIF(K66CS3!$K$13:$K$86,"Trung bình")</f>
        <v>0</v>
      </c>
      <c r="K19" s="16">
        <f t="shared" si="3"/>
        <v>0</v>
      </c>
      <c r="L19" s="13">
        <f>COUNTIF(K66CS3!$K$13:$K$86,"Yếu")</f>
        <v>0</v>
      </c>
      <c r="M19" s="16">
        <f t="shared" si="4"/>
        <v>0</v>
      </c>
      <c r="N19" s="13">
        <f>COUNTIF(K66CS3!$K$13:$K$86,"Kém")</f>
        <v>2</v>
      </c>
      <c r="O19" s="16">
        <f t="shared" si="5"/>
        <v>2.7027027027027029E-2</v>
      </c>
      <c r="P19" s="6">
        <f t="shared" ref="P19" si="7">SUM(D19,F19,H19,J19,L19,N19)</f>
        <v>74</v>
      </c>
      <c r="Q19" s="7">
        <f t="shared" si="6"/>
        <v>1</v>
      </c>
    </row>
    <row r="20" spans="1:17" ht="15.75" customHeight="1" x14ac:dyDescent="0.25">
      <c r="A20" s="67" t="s">
        <v>28</v>
      </c>
      <c r="B20" s="67"/>
      <c r="C20" s="30">
        <f>SUM(D20,F20,H20,J20,L20,N20)</f>
        <v>544</v>
      </c>
      <c r="D20" s="17">
        <f>SUM(D10:D19)</f>
        <v>270</v>
      </c>
      <c r="E20" s="12">
        <f t="shared" ref="E20" si="8">D20/C20</f>
        <v>0.49632352941176472</v>
      </c>
      <c r="F20" s="11">
        <f>SUM(F10:F19)</f>
        <v>166</v>
      </c>
      <c r="G20" s="12">
        <f t="shared" ref="G20" si="9">F20/C20</f>
        <v>0.30514705882352944</v>
      </c>
      <c r="H20" s="11">
        <f>SUM(H10:H19)</f>
        <v>85</v>
      </c>
      <c r="I20" s="12">
        <f t="shared" ref="I20" si="10">H20/C20</f>
        <v>0.15625</v>
      </c>
      <c r="J20" s="11">
        <f>SUM(J10:J19)</f>
        <v>5</v>
      </c>
      <c r="K20" s="12">
        <f t="shared" ref="K20" si="11">J20/C20</f>
        <v>9.1911764705882356E-3</v>
      </c>
      <c r="L20" s="11">
        <f>SUM(L10:L19)</f>
        <v>0</v>
      </c>
      <c r="M20" s="12">
        <f t="shared" ref="M20" si="12">L20/C20</f>
        <v>0</v>
      </c>
      <c r="N20" s="31">
        <f>SUM(N10:N19)</f>
        <v>18</v>
      </c>
      <c r="O20" s="32">
        <f>N20/C20</f>
        <v>3.3088235294117647E-2</v>
      </c>
      <c r="P20" s="8">
        <f>SUM(P10:P19)</f>
        <v>544</v>
      </c>
      <c r="Q20" s="7">
        <f>SUM(E20,G20,I20,K20,M20,O20)</f>
        <v>1</v>
      </c>
    </row>
  </sheetData>
  <mergeCells count="16">
    <mergeCell ref="A20:B20"/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36FDD-63F5-43E4-97DB-A21AF4E8813C}">
  <sheetPr codeName="Sheet2"/>
  <dimension ref="A1:K46"/>
  <sheetViews>
    <sheetView topLeftCell="A9" workbookViewId="0">
      <selection activeCell="M17" sqref="M17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7.12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48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57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72</v>
      </c>
      <c r="C13" s="45" t="s">
        <v>73</v>
      </c>
      <c r="D13" s="46">
        <v>37663</v>
      </c>
      <c r="E13" s="42">
        <f>VLOOKUP(B13,[1]Sheet1!B$4:E$1531,4,0)</f>
        <v>85</v>
      </c>
      <c r="F13" s="42">
        <f>VLOOKUP(B13,[1]Sheet1!B$4:F$1531,5,0)</f>
        <v>80</v>
      </c>
      <c r="G13" s="42">
        <f>VLOOKUP(B13,[1]Sheet1!B$4:G$1531,6,0)</f>
        <v>80</v>
      </c>
      <c r="H13" s="42">
        <f>VLOOKUP(B13,[1]Sheet1!B$4:H$1531,7,0)</f>
        <v>80</v>
      </c>
      <c r="I13" s="47" t="str">
        <f t="shared" ref="I13:I44" si="0">IF(H13&gt;=90,"Xuất sắc",IF(H13&gt;=80,"Tốt", IF(H13&gt;=65,"Khá",IF(H13&gt;=50,"Trung bình", IF(H13&gt;=35, "Yếu", "Kém")))))</f>
        <v>Tốt</v>
      </c>
      <c r="J13" s="42">
        <f>VLOOKUP(B13,[1]Sheet1!B$4:J$1531,9,0)</f>
        <v>80</v>
      </c>
      <c r="K13" s="47" t="str">
        <f t="shared" ref="K13:K44" si="1">IF(J13&gt;=90,"Xuất sắc",IF(J13&gt;=80,"Tốt", IF(J13&gt;=65,"Khá",IF(J13&gt;=50,"Trung bình", IF(J13&gt;=35, "Yếu", "Kém")))))</f>
        <v>Tốt</v>
      </c>
    </row>
    <row r="14" spans="1:11" ht="18.75" customHeight="1" x14ac:dyDescent="0.25">
      <c r="A14" s="13">
        <v>2</v>
      </c>
      <c r="B14" s="44" t="s">
        <v>74</v>
      </c>
      <c r="C14" s="45" t="s">
        <v>75</v>
      </c>
      <c r="D14" s="46">
        <v>37881</v>
      </c>
      <c r="E14" s="42">
        <f>VLOOKUP(B14,[1]Sheet1!B$4:E$1531,4,0)</f>
        <v>90</v>
      </c>
      <c r="F14" s="42">
        <f>VLOOKUP(B14,[1]Sheet1!B$4:F$1531,5,0)</f>
        <v>85</v>
      </c>
      <c r="G14" s="42">
        <f>VLOOKUP(B14,[1]Sheet1!B$4:G$1531,6,0)</f>
        <v>85</v>
      </c>
      <c r="H14" s="42">
        <f>VLOOKUP(B14,[1]Sheet1!B$4:H$1531,7,0)</f>
        <v>85</v>
      </c>
      <c r="I14" s="47" t="str">
        <f t="shared" si="0"/>
        <v>Tốt</v>
      </c>
      <c r="J14" s="42">
        <f>VLOOKUP(B14,[1]Sheet1!B$4:J$1531,9,0)</f>
        <v>85</v>
      </c>
      <c r="K14" s="47" t="str">
        <f t="shared" si="1"/>
        <v>Tốt</v>
      </c>
    </row>
    <row r="15" spans="1:11" ht="18.75" customHeight="1" x14ac:dyDescent="0.25">
      <c r="A15" s="13">
        <v>3</v>
      </c>
      <c r="B15" s="44" t="s">
        <v>76</v>
      </c>
      <c r="C15" s="45" t="s">
        <v>77</v>
      </c>
      <c r="D15" s="46">
        <v>37820</v>
      </c>
      <c r="E15" s="42">
        <f>VLOOKUP(B15,[1]Sheet1!B$4:E$1531,4,0)</f>
        <v>92</v>
      </c>
      <c r="F15" s="42">
        <f>VLOOKUP(B15,[1]Sheet1!B$4:F$1531,5,0)</f>
        <v>92</v>
      </c>
      <c r="G15" s="42">
        <f>VLOOKUP(B15,[1]Sheet1!B$4:G$1531,6,0)</f>
        <v>92</v>
      </c>
      <c r="H15" s="42">
        <f>VLOOKUP(B15,[1]Sheet1!B$4:H$1531,7,0)</f>
        <v>92</v>
      </c>
      <c r="I15" s="47" t="str">
        <f t="shared" si="0"/>
        <v>Xuất sắc</v>
      </c>
      <c r="J15" s="42">
        <f>VLOOKUP(B15,[1]Sheet1!B$4:J$1531,9,0)</f>
        <v>92</v>
      </c>
      <c r="K15" s="47" t="str">
        <f t="shared" si="1"/>
        <v>Xuất sắc</v>
      </c>
    </row>
    <row r="16" spans="1:11" ht="18.75" customHeight="1" x14ac:dyDescent="0.25">
      <c r="A16" s="13">
        <v>4</v>
      </c>
      <c r="B16" s="44" t="s">
        <v>78</v>
      </c>
      <c r="C16" s="45" t="s">
        <v>79</v>
      </c>
      <c r="D16" s="46">
        <v>37667</v>
      </c>
      <c r="E16" s="42">
        <f>VLOOKUP(B16,[1]Sheet1!B$4:E$1531,4,0)</f>
        <v>92</v>
      </c>
      <c r="F16" s="42">
        <f>VLOOKUP(B16,[1]Sheet1!B$4:F$1531,5,0)</f>
        <v>92</v>
      </c>
      <c r="G16" s="42">
        <f>VLOOKUP(B16,[1]Sheet1!B$4:G$1531,6,0)</f>
        <v>92</v>
      </c>
      <c r="H16" s="42">
        <f>VLOOKUP(B16,[1]Sheet1!B$4:H$1531,7,0)</f>
        <v>92</v>
      </c>
      <c r="I16" s="47" t="str">
        <f t="shared" si="0"/>
        <v>Xuất sắc</v>
      </c>
      <c r="J16" s="42">
        <f>VLOOKUP(B16,[1]Sheet1!B$4:J$1531,9,0)</f>
        <v>92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80</v>
      </c>
      <c r="C17" s="45" t="s">
        <v>81</v>
      </c>
      <c r="D17" s="46">
        <v>37942</v>
      </c>
      <c r="E17" s="42">
        <f>VLOOKUP(B17,[1]Sheet1!B$4:E$1531,4,0)</f>
        <v>80</v>
      </c>
      <c r="F17" s="42">
        <f>VLOOKUP(B17,[1]Sheet1!B$4:F$1531,5,0)</f>
        <v>90</v>
      </c>
      <c r="G17" s="42">
        <f>VLOOKUP(B17,[1]Sheet1!B$4:G$1531,6,0)</f>
        <v>90</v>
      </c>
      <c r="H17" s="42">
        <f>VLOOKUP(B17,[1]Sheet1!B$4:H$1531,7,0)</f>
        <v>90</v>
      </c>
      <c r="I17" s="47" t="str">
        <f t="shared" si="0"/>
        <v>Xuất sắc</v>
      </c>
      <c r="J17" s="42">
        <f>VLOOKUP(B17,[1]Sheet1!B$4:J$1531,9,0)</f>
        <v>90</v>
      </c>
      <c r="K17" s="47" t="str">
        <f t="shared" si="1"/>
        <v>Xuất sắc</v>
      </c>
    </row>
    <row r="18" spans="1:11" ht="18.75" customHeight="1" x14ac:dyDescent="0.25">
      <c r="A18" s="13">
        <v>6</v>
      </c>
      <c r="B18" s="44" t="s">
        <v>82</v>
      </c>
      <c r="C18" s="45" t="s">
        <v>83</v>
      </c>
      <c r="D18" s="46">
        <v>37748</v>
      </c>
      <c r="E18" s="42">
        <f>VLOOKUP(B18,[1]Sheet1!B$4:E$1531,4,0)</f>
        <v>82</v>
      </c>
      <c r="F18" s="42">
        <f>VLOOKUP(B18,[1]Sheet1!B$4:F$1531,5,0)</f>
        <v>82</v>
      </c>
      <c r="G18" s="42">
        <f>VLOOKUP(B18,[1]Sheet1!B$4:G$1531,6,0)</f>
        <v>82</v>
      </c>
      <c r="H18" s="42">
        <v>74</v>
      </c>
      <c r="I18" s="47" t="str">
        <f t="shared" si="0"/>
        <v>Khá</v>
      </c>
      <c r="J18" s="42">
        <v>74</v>
      </c>
      <c r="K18" s="47" t="str">
        <f t="shared" si="1"/>
        <v>Khá</v>
      </c>
    </row>
    <row r="19" spans="1:11" ht="18.75" customHeight="1" x14ac:dyDescent="0.25">
      <c r="A19" s="13">
        <v>7</v>
      </c>
      <c r="B19" s="44" t="s">
        <v>84</v>
      </c>
      <c r="C19" s="45" t="s">
        <v>85</v>
      </c>
      <c r="D19" s="46">
        <v>37692</v>
      </c>
      <c r="E19" s="42">
        <f>VLOOKUP(B19,[1]Sheet1!B$4:E$1531,4,0)</f>
        <v>90</v>
      </c>
      <c r="F19" s="42">
        <f>VLOOKUP(B19,[1]Sheet1!B$4:F$1531,5,0)</f>
        <v>90</v>
      </c>
      <c r="G19" s="42">
        <f>VLOOKUP(B19,[1]Sheet1!B$4:G$1531,6,0)</f>
        <v>90</v>
      </c>
      <c r="H19" s="42">
        <f>VLOOKUP(B19,[1]Sheet1!B$4:H$1531,7,0)</f>
        <v>90</v>
      </c>
      <c r="I19" s="47" t="str">
        <f t="shared" si="0"/>
        <v>Xuất sắc</v>
      </c>
      <c r="J19" s="42">
        <f>VLOOKUP(B19,[1]Sheet1!B$4:J$1531,9,0)</f>
        <v>90</v>
      </c>
      <c r="K19" s="47" t="str">
        <f t="shared" si="1"/>
        <v>Xuất sắc</v>
      </c>
    </row>
    <row r="20" spans="1:11" ht="18.75" customHeight="1" x14ac:dyDescent="0.25">
      <c r="A20" s="13">
        <v>8</v>
      </c>
      <c r="B20" s="44" t="s">
        <v>86</v>
      </c>
      <c r="C20" s="45" t="s">
        <v>87</v>
      </c>
      <c r="D20" s="46">
        <v>37751</v>
      </c>
      <c r="E20" s="42">
        <f>VLOOKUP(B20,[1]Sheet1!B$4:E$1531,4,0)</f>
        <v>80</v>
      </c>
      <c r="F20" s="42">
        <f>VLOOKUP(B20,[1]Sheet1!B$4:F$1531,5,0)</f>
        <v>80</v>
      </c>
      <c r="G20" s="42">
        <f>VLOOKUP(B20,[1]Sheet1!B$4:G$1531,6,0)</f>
        <v>80</v>
      </c>
      <c r="H20" s="42">
        <f>VLOOKUP(B20,[1]Sheet1!B$4:H$1531,7,0)</f>
        <v>80</v>
      </c>
      <c r="I20" s="47" t="str">
        <f t="shared" si="0"/>
        <v>Tốt</v>
      </c>
      <c r="J20" s="42">
        <f>VLOOKUP(B20,[1]Sheet1!B$4:J$1531,9,0)</f>
        <v>80</v>
      </c>
      <c r="K20" s="47" t="str">
        <f t="shared" si="1"/>
        <v>Tốt</v>
      </c>
    </row>
    <row r="21" spans="1:11" ht="18.75" customHeight="1" x14ac:dyDescent="0.25">
      <c r="A21" s="13">
        <v>9</v>
      </c>
      <c r="B21" s="44" t="s">
        <v>88</v>
      </c>
      <c r="C21" s="45" t="s">
        <v>89</v>
      </c>
      <c r="D21" s="46">
        <v>37679</v>
      </c>
      <c r="E21" s="42">
        <f>VLOOKUP(B21,[1]Sheet1!B$4:E$1531,4,0)</f>
        <v>67</v>
      </c>
      <c r="F21" s="42">
        <f>VLOOKUP(B21,[1]Sheet1!B$4:F$1531,5,0)</f>
        <v>62</v>
      </c>
      <c r="G21" s="42">
        <f>VLOOKUP(B21,[1]Sheet1!B$4:G$1531,6,0)</f>
        <v>62</v>
      </c>
      <c r="H21" s="42">
        <f>VLOOKUP(B21,[1]Sheet1!B$4:H$1531,7,0)</f>
        <v>62</v>
      </c>
      <c r="I21" s="47" t="str">
        <f t="shared" si="0"/>
        <v>Trung bình</v>
      </c>
      <c r="J21" s="42">
        <f>VLOOKUP(B21,[1]Sheet1!B$4:J$1531,9,0)</f>
        <v>62</v>
      </c>
      <c r="K21" s="47" t="str">
        <f t="shared" si="1"/>
        <v>Trung bình</v>
      </c>
    </row>
    <row r="22" spans="1:11" ht="18.75" customHeight="1" x14ac:dyDescent="0.25">
      <c r="A22" s="13">
        <v>10</v>
      </c>
      <c r="B22" s="44" t="s">
        <v>90</v>
      </c>
      <c r="C22" s="45" t="s">
        <v>91</v>
      </c>
      <c r="D22" s="46">
        <v>37926</v>
      </c>
      <c r="E22" s="42">
        <f>VLOOKUP(B22,[1]Sheet1!B$4:E$1531,4,0)</f>
        <v>82</v>
      </c>
      <c r="F22" s="42">
        <f>VLOOKUP(B22,[1]Sheet1!B$4:F$1531,5,0)</f>
        <v>82</v>
      </c>
      <c r="G22" s="42">
        <f>VLOOKUP(B22,[1]Sheet1!B$4:G$1531,6,0)</f>
        <v>82</v>
      </c>
      <c r="H22" s="42">
        <f>VLOOKUP(B22,[1]Sheet1!B$4:H$1531,7,0)</f>
        <v>82</v>
      </c>
      <c r="I22" s="47" t="str">
        <f t="shared" si="0"/>
        <v>Tốt</v>
      </c>
      <c r="J22" s="42">
        <f>VLOOKUP(B22,[1]Sheet1!B$4:J$1531,9,0)</f>
        <v>82</v>
      </c>
      <c r="K22" s="47" t="str">
        <f t="shared" si="1"/>
        <v>Tốt</v>
      </c>
    </row>
    <row r="23" spans="1:11" ht="18.75" customHeight="1" x14ac:dyDescent="0.25">
      <c r="A23" s="13">
        <v>11</v>
      </c>
      <c r="B23" s="44" t="s">
        <v>92</v>
      </c>
      <c r="C23" s="45" t="s">
        <v>93</v>
      </c>
      <c r="D23" s="46">
        <v>37839</v>
      </c>
      <c r="E23" s="42">
        <f>VLOOKUP(B23,[1]Sheet1!B$4:E$1531,4,0)</f>
        <v>75</v>
      </c>
      <c r="F23" s="42">
        <f>VLOOKUP(B23,[1]Sheet1!B$4:F$1531,5,0)</f>
        <v>75</v>
      </c>
      <c r="G23" s="42">
        <f>VLOOKUP(B23,[1]Sheet1!B$4:G$1531,6,0)</f>
        <v>75</v>
      </c>
      <c r="H23" s="42">
        <f>VLOOKUP(B23,[1]Sheet1!B$4:H$1531,7,0)</f>
        <v>75</v>
      </c>
      <c r="I23" s="47" t="str">
        <f t="shared" si="0"/>
        <v>Khá</v>
      </c>
      <c r="J23" s="42">
        <f>VLOOKUP(B23,[1]Sheet1!B$4:J$1531,9,0)</f>
        <v>75</v>
      </c>
      <c r="K23" s="47" t="str">
        <f t="shared" si="1"/>
        <v>Khá</v>
      </c>
    </row>
    <row r="24" spans="1:11" ht="18.75" customHeight="1" x14ac:dyDescent="0.25">
      <c r="A24" s="13">
        <v>12</v>
      </c>
      <c r="B24" s="44" t="s">
        <v>94</v>
      </c>
      <c r="C24" s="45" t="s">
        <v>95</v>
      </c>
      <c r="D24" s="46">
        <v>37836</v>
      </c>
      <c r="E24" s="42">
        <f>VLOOKUP(B24,[1]Sheet1!B$4:E$1531,4,0)</f>
        <v>92</v>
      </c>
      <c r="F24" s="42">
        <f>VLOOKUP(B24,[1]Sheet1!B$4:F$1531,5,0)</f>
        <v>87</v>
      </c>
      <c r="G24" s="42">
        <f>VLOOKUP(B24,[1]Sheet1!B$4:G$1531,6,0)</f>
        <v>87</v>
      </c>
      <c r="H24" s="42">
        <f>VLOOKUP(B24,[1]Sheet1!B$4:H$1531,7,0)</f>
        <v>87</v>
      </c>
      <c r="I24" s="47" t="str">
        <f t="shared" si="0"/>
        <v>Tốt</v>
      </c>
      <c r="J24" s="42">
        <f>VLOOKUP(B24,[1]Sheet1!B$4:J$1531,9,0)</f>
        <v>87</v>
      </c>
      <c r="K24" s="47" t="str">
        <f t="shared" si="1"/>
        <v>Tốt</v>
      </c>
    </row>
    <row r="25" spans="1:11" ht="18.75" customHeight="1" x14ac:dyDescent="0.25">
      <c r="A25" s="13">
        <v>13</v>
      </c>
      <c r="B25" s="44" t="s">
        <v>96</v>
      </c>
      <c r="C25" s="45" t="s">
        <v>97</v>
      </c>
      <c r="D25" s="46">
        <v>37632</v>
      </c>
      <c r="E25" s="42">
        <f>VLOOKUP(B25,[1]Sheet1!B$4:E$1531,4,0)</f>
        <v>89</v>
      </c>
      <c r="F25" s="42">
        <f>VLOOKUP(B25,[1]Sheet1!B$4:F$1531,5,0)</f>
        <v>89</v>
      </c>
      <c r="G25" s="42">
        <f>VLOOKUP(B25,[1]Sheet1!B$4:G$1531,6,0)</f>
        <v>89</v>
      </c>
      <c r="H25" s="42">
        <f>VLOOKUP(B25,[1]Sheet1!B$4:H$1531,7,0)</f>
        <v>89</v>
      </c>
      <c r="I25" s="47" t="str">
        <f t="shared" si="0"/>
        <v>Tốt</v>
      </c>
      <c r="J25" s="42">
        <f>VLOOKUP(B25,[1]Sheet1!B$4:J$1531,9,0)</f>
        <v>89</v>
      </c>
      <c r="K25" s="47" t="str">
        <f t="shared" si="1"/>
        <v>Tốt</v>
      </c>
    </row>
    <row r="26" spans="1:11" ht="18.75" customHeight="1" x14ac:dyDescent="0.25">
      <c r="A26" s="13">
        <v>14</v>
      </c>
      <c r="B26" s="44" t="s">
        <v>98</v>
      </c>
      <c r="C26" s="45" t="s">
        <v>99</v>
      </c>
      <c r="D26" s="46">
        <v>37867</v>
      </c>
      <c r="E26" s="42">
        <f>VLOOKUP(B26,[1]Sheet1!B$4:E$1531,4,0)</f>
        <v>75</v>
      </c>
      <c r="F26" s="42">
        <f>VLOOKUP(B26,[1]Sheet1!B$4:F$1531,5,0)</f>
        <v>75</v>
      </c>
      <c r="G26" s="42">
        <f>VLOOKUP(B26,[1]Sheet1!B$4:G$1531,6,0)</f>
        <v>75</v>
      </c>
      <c r="H26" s="42">
        <f>VLOOKUP(B26,[1]Sheet1!B$4:H$1531,7,0)</f>
        <v>75</v>
      </c>
      <c r="I26" s="47" t="str">
        <f t="shared" si="0"/>
        <v>Khá</v>
      </c>
      <c r="J26" s="42">
        <f>VLOOKUP(B26,[1]Sheet1!B$4:J$1531,9,0)</f>
        <v>75</v>
      </c>
      <c r="K26" s="47" t="str">
        <f t="shared" si="1"/>
        <v>Khá</v>
      </c>
    </row>
    <row r="27" spans="1:11" ht="18.75" customHeight="1" x14ac:dyDescent="0.25">
      <c r="A27" s="13">
        <v>15</v>
      </c>
      <c r="B27" s="44" t="s">
        <v>100</v>
      </c>
      <c r="C27" s="45" t="s">
        <v>101</v>
      </c>
      <c r="D27" s="46">
        <v>37719</v>
      </c>
      <c r="E27" s="42">
        <f>VLOOKUP(B27,[1]Sheet1!B$4:E$1531,4,0)</f>
        <v>80</v>
      </c>
      <c r="F27" s="42">
        <f>VLOOKUP(B27,[1]Sheet1!B$4:F$1531,5,0)</f>
        <v>77</v>
      </c>
      <c r="G27" s="42">
        <f>VLOOKUP(B27,[1]Sheet1!B$4:G$1531,6,0)</f>
        <v>77</v>
      </c>
      <c r="H27" s="42">
        <f>VLOOKUP(B27,[1]Sheet1!B$4:H$1531,7,0)</f>
        <v>77</v>
      </c>
      <c r="I27" s="47" t="str">
        <f t="shared" si="0"/>
        <v>Khá</v>
      </c>
      <c r="J27" s="42">
        <f>VLOOKUP(B27,[1]Sheet1!B$4:J$1531,9,0)</f>
        <v>77</v>
      </c>
      <c r="K27" s="47" t="str">
        <f t="shared" si="1"/>
        <v>Khá</v>
      </c>
    </row>
    <row r="28" spans="1:11" ht="18.75" customHeight="1" x14ac:dyDescent="0.25">
      <c r="A28" s="13">
        <v>16</v>
      </c>
      <c r="B28" s="44" t="s">
        <v>102</v>
      </c>
      <c r="C28" s="45" t="s">
        <v>103</v>
      </c>
      <c r="D28" s="46">
        <v>37691</v>
      </c>
      <c r="E28" s="42">
        <f>VLOOKUP(B28,[1]Sheet1!B$4:E$1531,4,0)</f>
        <v>90</v>
      </c>
      <c r="F28" s="42">
        <f>VLOOKUP(B28,[1]Sheet1!B$4:F$1531,5,0)</f>
        <v>0</v>
      </c>
      <c r="G28" s="42">
        <f>VLOOKUP(B28,[1]Sheet1!B$4:G$1531,6,0)</f>
        <v>85</v>
      </c>
      <c r="H28" s="42">
        <f>VLOOKUP(B28,[1]Sheet1!B$4:H$1531,7,0)</f>
        <v>85</v>
      </c>
      <c r="I28" s="47" t="str">
        <f t="shared" si="0"/>
        <v>Tốt</v>
      </c>
      <c r="J28" s="42">
        <f>VLOOKUP(B28,[1]Sheet1!B$4:J$1531,9,0)</f>
        <v>85</v>
      </c>
      <c r="K28" s="47" t="str">
        <f t="shared" si="1"/>
        <v>Tốt</v>
      </c>
    </row>
    <row r="29" spans="1:11" ht="18.75" customHeight="1" x14ac:dyDescent="0.25">
      <c r="A29" s="13">
        <v>17</v>
      </c>
      <c r="B29" s="44" t="s">
        <v>104</v>
      </c>
      <c r="C29" s="45" t="s">
        <v>105</v>
      </c>
      <c r="D29" s="46">
        <v>37838</v>
      </c>
      <c r="E29" s="42">
        <f>VLOOKUP(B29,[1]Sheet1!B$4:E$1531,4,0)</f>
        <v>90</v>
      </c>
      <c r="F29" s="42">
        <f>VLOOKUP(B29,[1]Sheet1!B$4:F$1531,5,0)</f>
        <v>90</v>
      </c>
      <c r="G29" s="42">
        <f>VLOOKUP(B29,[1]Sheet1!B$4:G$1531,6,0)</f>
        <v>90</v>
      </c>
      <c r="H29" s="42">
        <f>VLOOKUP(B29,[1]Sheet1!B$4:H$1531,7,0)</f>
        <v>90</v>
      </c>
      <c r="I29" s="47" t="str">
        <f t="shared" si="0"/>
        <v>Xuất sắc</v>
      </c>
      <c r="J29" s="42">
        <f>VLOOKUP(B29,[1]Sheet1!B$4:J$1531,9,0)</f>
        <v>90</v>
      </c>
      <c r="K29" s="47" t="str">
        <f t="shared" si="1"/>
        <v>Xuất sắc</v>
      </c>
    </row>
    <row r="30" spans="1:11" ht="18.75" customHeight="1" x14ac:dyDescent="0.25">
      <c r="A30" s="13">
        <v>18</v>
      </c>
      <c r="B30" s="44" t="s">
        <v>106</v>
      </c>
      <c r="C30" s="45" t="s">
        <v>107</v>
      </c>
      <c r="D30" s="46">
        <v>37864</v>
      </c>
      <c r="E30" s="42">
        <f>VLOOKUP(B30,[1]Sheet1!B$4:E$1531,4,0)</f>
        <v>90</v>
      </c>
      <c r="F30" s="42">
        <f>VLOOKUP(B30,[1]Sheet1!B$4:F$1531,5,0)</f>
        <v>85</v>
      </c>
      <c r="G30" s="42">
        <f>VLOOKUP(B30,[1]Sheet1!B$4:G$1531,6,0)</f>
        <v>85</v>
      </c>
      <c r="H30" s="42">
        <f>VLOOKUP(B30,[1]Sheet1!B$4:H$1531,7,0)</f>
        <v>85</v>
      </c>
      <c r="I30" s="47" t="str">
        <f t="shared" si="0"/>
        <v>Tốt</v>
      </c>
      <c r="J30" s="42">
        <f>VLOOKUP(B30,[1]Sheet1!B$4:J$1531,9,0)</f>
        <v>85</v>
      </c>
      <c r="K30" s="47" t="str">
        <f t="shared" si="1"/>
        <v>Tốt</v>
      </c>
    </row>
    <row r="31" spans="1:11" ht="18.75" customHeight="1" x14ac:dyDescent="0.25">
      <c r="A31" s="13">
        <v>19</v>
      </c>
      <c r="B31" s="44" t="s">
        <v>108</v>
      </c>
      <c r="C31" s="45" t="s">
        <v>109</v>
      </c>
      <c r="D31" s="46">
        <v>37834</v>
      </c>
      <c r="E31" s="42">
        <f>VLOOKUP(B31,[1]Sheet1!B$4:E$1531,4,0)</f>
        <v>70</v>
      </c>
      <c r="F31" s="42">
        <f>VLOOKUP(B31,[1]Sheet1!B$4:F$1531,5,0)</f>
        <v>75</v>
      </c>
      <c r="G31" s="42">
        <f>VLOOKUP(B31,[1]Sheet1!B$4:G$1531,6,0)</f>
        <v>75</v>
      </c>
      <c r="H31" s="42">
        <f>VLOOKUP(B31,[1]Sheet1!B$4:H$1531,7,0)</f>
        <v>75</v>
      </c>
      <c r="I31" s="47" t="str">
        <f t="shared" si="0"/>
        <v>Khá</v>
      </c>
      <c r="J31" s="42">
        <f>VLOOKUP(B31,[1]Sheet1!B$4:J$1531,9,0)</f>
        <v>75</v>
      </c>
      <c r="K31" s="47" t="str">
        <f t="shared" si="1"/>
        <v>Khá</v>
      </c>
    </row>
    <row r="32" spans="1:11" ht="18.75" customHeight="1" x14ac:dyDescent="0.25">
      <c r="A32" s="13">
        <v>20</v>
      </c>
      <c r="B32" s="44" t="s">
        <v>110</v>
      </c>
      <c r="C32" s="45" t="s">
        <v>111</v>
      </c>
      <c r="D32" s="46">
        <v>37892</v>
      </c>
      <c r="E32" s="42">
        <f>VLOOKUP(B32,[1]Sheet1!B$4:E$1531,4,0)</f>
        <v>77</v>
      </c>
      <c r="F32" s="42">
        <f>VLOOKUP(B32,[1]Sheet1!B$4:F$1531,5,0)</f>
        <v>77</v>
      </c>
      <c r="G32" s="42">
        <f>VLOOKUP(B32,[1]Sheet1!B$4:G$1531,6,0)</f>
        <v>77</v>
      </c>
      <c r="H32" s="42">
        <f>VLOOKUP(B32,[1]Sheet1!B$4:H$1531,7,0)</f>
        <v>77</v>
      </c>
      <c r="I32" s="47" t="str">
        <f t="shared" si="0"/>
        <v>Khá</v>
      </c>
      <c r="J32" s="42">
        <f>VLOOKUP(B32,[1]Sheet1!B$4:J$1531,9,0)</f>
        <v>77</v>
      </c>
      <c r="K32" s="47" t="str">
        <f t="shared" si="1"/>
        <v>Khá</v>
      </c>
    </row>
    <row r="33" spans="1:11" ht="18.75" customHeight="1" x14ac:dyDescent="0.25">
      <c r="A33" s="13">
        <v>21</v>
      </c>
      <c r="B33" s="44" t="s">
        <v>112</v>
      </c>
      <c r="C33" s="45" t="s">
        <v>113</v>
      </c>
      <c r="D33" s="46">
        <v>37909</v>
      </c>
      <c r="E33" s="42">
        <f>VLOOKUP(B33,[1]Sheet1!B$4:E$1531,4,0)</f>
        <v>92</v>
      </c>
      <c r="F33" s="42">
        <f>VLOOKUP(B33,[1]Sheet1!B$4:F$1531,5,0)</f>
        <v>92</v>
      </c>
      <c r="G33" s="42">
        <f>VLOOKUP(B33,[1]Sheet1!B$4:G$1531,6,0)</f>
        <v>92</v>
      </c>
      <c r="H33" s="42">
        <f>VLOOKUP(B33,[1]Sheet1!B$4:H$1531,7,0)</f>
        <v>92</v>
      </c>
      <c r="I33" s="47" t="str">
        <f t="shared" si="0"/>
        <v>Xuất sắc</v>
      </c>
      <c r="J33" s="42">
        <f>VLOOKUP(B33,[1]Sheet1!B$4:J$1531,9,0)</f>
        <v>92</v>
      </c>
      <c r="K33" s="47" t="str">
        <f t="shared" si="1"/>
        <v>Xuất sắc</v>
      </c>
    </row>
    <row r="34" spans="1:11" ht="18.75" customHeight="1" x14ac:dyDescent="0.25">
      <c r="A34" s="13">
        <v>22</v>
      </c>
      <c r="B34" s="44" t="s">
        <v>114</v>
      </c>
      <c r="C34" s="45" t="s">
        <v>115</v>
      </c>
      <c r="D34" s="46">
        <v>37936</v>
      </c>
      <c r="E34" s="42">
        <f>VLOOKUP(B34,[1]Sheet1!B$4:E$1531,4,0)</f>
        <v>90</v>
      </c>
      <c r="F34" s="42">
        <f>VLOOKUP(B34,[1]Sheet1!B$4:F$1531,5,0)</f>
        <v>82</v>
      </c>
      <c r="G34" s="42">
        <f>VLOOKUP(B34,[1]Sheet1!B$4:G$1531,6,0)</f>
        <v>82</v>
      </c>
      <c r="H34" s="42">
        <f>VLOOKUP(B34,[1]Sheet1!B$4:H$1531,7,0)</f>
        <v>77</v>
      </c>
      <c r="I34" s="47" t="str">
        <f t="shared" si="0"/>
        <v>Khá</v>
      </c>
      <c r="J34" s="42">
        <f>VLOOKUP(B34,[1]Sheet1!B$4:J$1531,9,0)</f>
        <v>77</v>
      </c>
      <c r="K34" s="47" t="str">
        <f t="shared" si="1"/>
        <v>Khá</v>
      </c>
    </row>
    <row r="35" spans="1:11" ht="18.75" customHeight="1" x14ac:dyDescent="0.25">
      <c r="A35" s="13">
        <v>23</v>
      </c>
      <c r="B35" s="44" t="s">
        <v>116</v>
      </c>
      <c r="C35" s="45" t="s">
        <v>117</v>
      </c>
      <c r="D35" s="46">
        <v>37684</v>
      </c>
      <c r="E35" s="42">
        <f>VLOOKUP(B35,[1]Sheet1!B$4:E$1531,4,0)</f>
        <v>90</v>
      </c>
      <c r="F35" s="42">
        <f>VLOOKUP(B35,[1]Sheet1!B$4:F$1531,5,0)</f>
        <v>90</v>
      </c>
      <c r="G35" s="42">
        <f>VLOOKUP(B35,[1]Sheet1!B$4:G$1531,6,0)</f>
        <v>90</v>
      </c>
      <c r="H35" s="42">
        <f>VLOOKUP(B35,[1]Sheet1!B$4:H$1531,7,0)</f>
        <v>90</v>
      </c>
      <c r="I35" s="47" t="str">
        <f t="shared" si="0"/>
        <v>Xuất sắc</v>
      </c>
      <c r="J35" s="42">
        <f>VLOOKUP(B35,[1]Sheet1!B$4:J$1531,9,0)</f>
        <v>90</v>
      </c>
      <c r="K35" s="47" t="str">
        <f t="shared" si="1"/>
        <v>Xuất sắc</v>
      </c>
    </row>
    <row r="36" spans="1:11" ht="18.75" customHeight="1" x14ac:dyDescent="0.25">
      <c r="A36" s="13">
        <v>24</v>
      </c>
      <c r="B36" s="44" t="s">
        <v>118</v>
      </c>
      <c r="C36" s="45" t="s">
        <v>119</v>
      </c>
      <c r="D36" s="46">
        <v>37654</v>
      </c>
      <c r="E36" s="42">
        <f>VLOOKUP(B36,[1]Sheet1!B$4:E$1531,4,0)</f>
        <v>100</v>
      </c>
      <c r="F36" s="42">
        <f>VLOOKUP(B36,[1]Sheet1!B$4:F$1531,5,0)</f>
        <v>100</v>
      </c>
      <c r="G36" s="42">
        <f>VLOOKUP(B36,[1]Sheet1!B$4:G$1531,6,0)</f>
        <v>100</v>
      </c>
      <c r="H36" s="42">
        <f>VLOOKUP(B36,[1]Sheet1!B$4:H$1531,7,0)</f>
        <v>100</v>
      </c>
      <c r="I36" s="47" t="str">
        <f t="shared" si="0"/>
        <v>Xuất sắc</v>
      </c>
      <c r="J36" s="42">
        <f>VLOOKUP(B36,[1]Sheet1!B$4:J$1531,9,0)</f>
        <v>100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120</v>
      </c>
      <c r="C37" s="45" t="s">
        <v>121</v>
      </c>
      <c r="D37" s="46">
        <v>37676</v>
      </c>
      <c r="E37" s="42">
        <f>VLOOKUP(B37,[1]Sheet1!B$4:E$1531,4,0)</f>
        <v>90</v>
      </c>
      <c r="F37" s="42">
        <f>VLOOKUP(B37,[1]Sheet1!B$4:F$1531,5,0)</f>
        <v>90</v>
      </c>
      <c r="G37" s="42">
        <f>VLOOKUP(B37,[1]Sheet1!B$4:G$1531,6,0)</f>
        <v>90</v>
      </c>
      <c r="H37" s="42">
        <f>VLOOKUP(B37,[1]Sheet1!B$4:H$1531,7,0)</f>
        <v>90</v>
      </c>
      <c r="I37" s="47" t="str">
        <f t="shared" si="0"/>
        <v>Xuất sắc</v>
      </c>
      <c r="J37" s="42">
        <f>VLOOKUP(B37,[1]Sheet1!B$4:J$1531,9,0)</f>
        <v>90</v>
      </c>
      <c r="K37" s="47" t="str">
        <f t="shared" si="1"/>
        <v>Xuất sắc</v>
      </c>
    </row>
    <row r="38" spans="1:11" ht="18.75" customHeight="1" x14ac:dyDescent="0.25">
      <c r="A38" s="13">
        <v>26</v>
      </c>
      <c r="B38" s="44" t="s">
        <v>122</v>
      </c>
      <c r="C38" s="45" t="s">
        <v>123</v>
      </c>
      <c r="D38" s="46">
        <v>37881</v>
      </c>
      <c r="E38" s="42">
        <f>VLOOKUP(B38,[1]Sheet1!B$4:E$1531,4,0)</f>
        <v>80</v>
      </c>
      <c r="F38" s="42">
        <f>VLOOKUP(B38,[1]Sheet1!B$4:F$1531,5,0)</f>
        <v>75</v>
      </c>
      <c r="G38" s="42">
        <f>VLOOKUP(B38,[1]Sheet1!B$4:G$1531,6,0)</f>
        <v>75</v>
      </c>
      <c r="H38" s="42">
        <f>VLOOKUP(B38,[1]Sheet1!B$4:H$1531,7,0)</f>
        <v>75</v>
      </c>
      <c r="I38" s="47" t="str">
        <f t="shared" si="0"/>
        <v>Khá</v>
      </c>
      <c r="J38" s="42">
        <f>VLOOKUP(B38,[1]Sheet1!B$4:J$1531,9,0)</f>
        <v>75</v>
      </c>
      <c r="K38" s="47" t="str">
        <f t="shared" si="1"/>
        <v>Khá</v>
      </c>
    </row>
    <row r="39" spans="1:11" ht="18.75" customHeight="1" x14ac:dyDescent="0.25">
      <c r="A39" s="13">
        <v>27</v>
      </c>
      <c r="B39" s="44" t="s">
        <v>124</v>
      </c>
      <c r="C39" s="45" t="s">
        <v>125</v>
      </c>
      <c r="D39" s="46">
        <v>37649</v>
      </c>
      <c r="E39" s="42">
        <f>VLOOKUP(B39,[1]Sheet1!B$4:E$1531,4,0)</f>
        <v>90</v>
      </c>
      <c r="F39" s="42">
        <f>VLOOKUP(B39,[1]Sheet1!B$4:F$1531,5,0)</f>
        <v>85</v>
      </c>
      <c r="G39" s="42">
        <f>VLOOKUP(B39,[1]Sheet1!B$4:G$1531,6,0)</f>
        <v>85</v>
      </c>
      <c r="H39" s="42">
        <f>VLOOKUP(B39,[1]Sheet1!B$4:H$1531,7,0)</f>
        <v>85</v>
      </c>
      <c r="I39" s="47" t="str">
        <f t="shared" si="0"/>
        <v>Tốt</v>
      </c>
      <c r="J39" s="42">
        <f>VLOOKUP(B39,[1]Sheet1!B$4:J$1531,9,0)</f>
        <v>85</v>
      </c>
      <c r="K39" s="47" t="str">
        <f t="shared" si="1"/>
        <v>Tốt</v>
      </c>
    </row>
    <row r="40" spans="1:11" ht="18.75" customHeight="1" x14ac:dyDescent="0.25">
      <c r="A40" s="13">
        <v>28</v>
      </c>
      <c r="B40" s="44" t="s">
        <v>126</v>
      </c>
      <c r="C40" s="45" t="s">
        <v>127</v>
      </c>
      <c r="D40" s="46">
        <v>37625</v>
      </c>
      <c r="E40" s="42">
        <f>VLOOKUP(B40,[1]Sheet1!B$4:E$1531,4,0)</f>
        <v>75</v>
      </c>
      <c r="F40" s="42">
        <f>VLOOKUP(B40,[1]Sheet1!B$4:F$1531,5,0)</f>
        <v>75</v>
      </c>
      <c r="G40" s="42">
        <f>VLOOKUP(B40,[1]Sheet1!B$4:G$1531,6,0)</f>
        <v>75</v>
      </c>
      <c r="H40" s="42">
        <f>VLOOKUP(B40,[1]Sheet1!B$4:H$1531,7,0)</f>
        <v>75</v>
      </c>
      <c r="I40" s="47" t="str">
        <f t="shared" si="0"/>
        <v>Khá</v>
      </c>
      <c r="J40" s="42">
        <f>VLOOKUP(B40,[1]Sheet1!B$4:J$1531,9,0)</f>
        <v>75</v>
      </c>
      <c r="K40" s="47" t="str">
        <f t="shared" si="1"/>
        <v>Khá</v>
      </c>
    </row>
    <row r="41" spans="1:11" ht="18.75" customHeight="1" x14ac:dyDescent="0.25">
      <c r="A41" s="13">
        <v>29</v>
      </c>
      <c r="B41" s="44" t="s">
        <v>128</v>
      </c>
      <c r="C41" s="45" t="s">
        <v>127</v>
      </c>
      <c r="D41" s="46">
        <v>37734</v>
      </c>
      <c r="E41" s="42">
        <f>VLOOKUP(B41,[1]Sheet1!B$4:E$1531,4,0)</f>
        <v>90</v>
      </c>
      <c r="F41" s="42">
        <f>VLOOKUP(B41,[1]Sheet1!B$4:F$1531,5,0)</f>
        <v>90</v>
      </c>
      <c r="G41" s="42">
        <f>VLOOKUP(B41,[1]Sheet1!B$4:G$1531,6,0)</f>
        <v>90</v>
      </c>
      <c r="H41" s="42">
        <f>VLOOKUP(B41,[1]Sheet1!B$4:H$1531,7,0)</f>
        <v>90</v>
      </c>
      <c r="I41" s="47" t="str">
        <f t="shared" si="0"/>
        <v>Xuất sắc</v>
      </c>
      <c r="J41" s="42">
        <f>VLOOKUP(B41,[1]Sheet1!B$4:J$1531,9,0)</f>
        <v>90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129</v>
      </c>
      <c r="C42" s="45" t="s">
        <v>130</v>
      </c>
      <c r="D42" s="46">
        <v>37789</v>
      </c>
      <c r="E42" s="42">
        <f>VLOOKUP(B42,[1]Sheet1!B$4:E$1531,4,0)</f>
        <v>90</v>
      </c>
      <c r="F42" s="42">
        <f>VLOOKUP(B42,[1]Sheet1!B$4:F$1531,5,0)</f>
        <v>75</v>
      </c>
      <c r="G42" s="42">
        <f>VLOOKUP(B42,[1]Sheet1!B$4:G$1531,6,0)</f>
        <v>75</v>
      </c>
      <c r="H42" s="42">
        <f>VLOOKUP(B42,[1]Sheet1!B$4:H$1531,7,0)</f>
        <v>75</v>
      </c>
      <c r="I42" s="47" t="str">
        <f t="shared" si="0"/>
        <v>Khá</v>
      </c>
      <c r="J42" s="42">
        <f>VLOOKUP(B42,[1]Sheet1!B$4:J$1531,9,0)</f>
        <v>75</v>
      </c>
      <c r="K42" s="47" t="str">
        <f t="shared" si="1"/>
        <v>Khá</v>
      </c>
    </row>
    <row r="43" spans="1:11" ht="18.75" customHeight="1" x14ac:dyDescent="0.25">
      <c r="A43" s="13">
        <v>31</v>
      </c>
      <c r="B43" s="44" t="s">
        <v>131</v>
      </c>
      <c r="C43" s="45" t="s">
        <v>132</v>
      </c>
      <c r="D43" s="46">
        <v>37653</v>
      </c>
      <c r="E43" s="42">
        <f>VLOOKUP(B43,[1]Sheet1!B$4:E$1531,4,0)</f>
        <v>85</v>
      </c>
      <c r="F43" s="42">
        <f>VLOOKUP(B43,[1]Sheet1!B$4:F$1531,5,0)</f>
        <v>85</v>
      </c>
      <c r="G43" s="42">
        <f>VLOOKUP(B43,[1]Sheet1!B$4:G$1531,6,0)</f>
        <v>85</v>
      </c>
      <c r="H43" s="42">
        <f>VLOOKUP(B43,[1]Sheet1!B$4:H$1531,7,0)</f>
        <v>85</v>
      </c>
      <c r="I43" s="47" t="str">
        <f t="shared" si="0"/>
        <v>Tốt</v>
      </c>
      <c r="J43" s="42">
        <f>VLOOKUP(B43,[1]Sheet1!B$4:J$1531,9,0)</f>
        <v>85</v>
      </c>
      <c r="K43" s="47" t="str">
        <f t="shared" si="1"/>
        <v>Tốt</v>
      </c>
    </row>
    <row r="44" spans="1:11" ht="18.75" customHeight="1" x14ac:dyDescent="0.25">
      <c r="A44" s="13">
        <v>32</v>
      </c>
      <c r="B44" s="44" t="s">
        <v>133</v>
      </c>
      <c r="C44" s="45" t="s">
        <v>134</v>
      </c>
      <c r="D44" s="46">
        <v>37971</v>
      </c>
      <c r="E44" s="42">
        <f>VLOOKUP(B44,[1]Sheet1!B$4:E$1531,4,0)</f>
        <v>80</v>
      </c>
      <c r="F44" s="42">
        <f>VLOOKUP(B44,[1]Sheet1!B$4:F$1531,5,0)</f>
        <v>75</v>
      </c>
      <c r="G44" s="42">
        <f>VLOOKUP(B44,[1]Sheet1!B$4:G$1531,6,0)</f>
        <v>85</v>
      </c>
      <c r="H44" s="42">
        <f>VLOOKUP(B44,[1]Sheet1!B$4:H$1531,7,0)</f>
        <v>85</v>
      </c>
      <c r="I44" s="47" t="str">
        <f t="shared" si="0"/>
        <v>Tốt</v>
      </c>
      <c r="J44" s="42">
        <f>VLOOKUP(B44,[1]Sheet1!B$4:J$1531,9,0)</f>
        <v>85</v>
      </c>
      <c r="K44" s="47" t="str">
        <f t="shared" si="1"/>
        <v>Tốt</v>
      </c>
    </row>
    <row r="45" spans="1:11" ht="14.25" x14ac:dyDescent="0.2"/>
    <row r="46" spans="1:11" ht="16.5" x14ac:dyDescent="0.2">
      <c r="A46" s="58" t="s">
        <v>44</v>
      </c>
      <c r="B46" s="58"/>
      <c r="C46" s="58"/>
    </row>
  </sheetData>
  <sortState xmlns:xlrd2="http://schemas.microsoft.com/office/spreadsheetml/2017/richdata2" ref="A13:K44">
    <sortCondition ref="B13:B44"/>
  </sortState>
  <mergeCells count="16">
    <mergeCell ref="A6:K6"/>
    <mergeCell ref="A46:C46"/>
    <mergeCell ref="A1:C1"/>
    <mergeCell ref="E1:K1"/>
    <mergeCell ref="A2:C2"/>
    <mergeCell ref="E2:K2"/>
    <mergeCell ref="A5:K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44">
    <cfRule type="duplicateValues" dxfId="16" priority="1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46FF2-E3EB-4BBC-816C-BEE1BBBDDB01}">
  <sheetPr codeName="Sheet3"/>
  <dimension ref="A1:K81"/>
  <sheetViews>
    <sheetView topLeftCell="A45" workbookViewId="0">
      <selection activeCell="N56" sqref="N56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30.625" customWidth="1"/>
    <col min="4" max="4" width="9.875" bestFit="1" customWidth="1"/>
    <col min="5" max="5" width="6.875" bestFit="1" customWidth="1"/>
    <col min="6" max="6" width="5.375" bestFit="1" customWidth="1"/>
    <col min="7" max="7" width="6.87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49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135</v>
      </c>
      <c r="C13" s="45" t="s">
        <v>136</v>
      </c>
      <c r="D13" s="46">
        <v>37835</v>
      </c>
      <c r="E13" s="42">
        <f>VLOOKUP(B13,[1]Sheet1!B$4:E$1531,4,0)</f>
        <v>80</v>
      </c>
      <c r="F13" s="42">
        <f>VLOOKUP(B13,[1]Sheet1!B$4:F$1531,5,0)</f>
        <v>80</v>
      </c>
      <c r="G13" s="42">
        <f>VLOOKUP(B13,[1]Sheet1!B$4:G$1531,6,0)</f>
        <v>80</v>
      </c>
      <c r="H13" s="42">
        <f>VLOOKUP(B13,[1]Sheet1!B$4:H$1531,7,0)</f>
        <v>80</v>
      </c>
      <c r="I13" s="47" t="str">
        <f t="shared" ref="I13:I76" si="0">IF(H13&gt;=90,"Xuất sắc",IF(H13&gt;=80,"Tốt", IF(H13&gt;=65,"Khá",IF(H13&gt;=50,"Trung bình", IF(H13&gt;=35, "Yếu", "Kém")))))</f>
        <v>Tốt</v>
      </c>
      <c r="J13" s="42">
        <f>VLOOKUP(B13,[1]Sheet1!B$4:J$1531,9,0)</f>
        <v>80</v>
      </c>
      <c r="K13" s="47" t="str">
        <f t="shared" ref="K13:K76" si="1">IF(J13&gt;=90,"Xuất sắc",IF(J13&gt;=80,"Tốt", IF(J13&gt;=65,"Khá",IF(J13&gt;=50,"Trung bình", IF(J13&gt;=35, "Yếu", "Kém")))))</f>
        <v>Tốt</v>
      </c>
    </row>
    <row r="14" spans="1:11" ht="18.75" customHeight="1" x14ac:dyDescent="0.25">
      <c r="A14" s="13">
        <v>2</v>
      </c>
      <c r="B14" s="44" t="s">
        <v>137</v>
      </c>
      <c r="C14" s="45" t="s">
        <v>138</v>
      </c>
      <c r="D14" s="46">
        <v>37848</v>
      </c>
      <c r="E14" s="42">
        <f>VLOOKUP(B14,[1]Sheet1!B$4:E$1531,4,0)</f>
        <v>80</v>
      </c>
      <c r="F14" s="42">
        <f>VLOOKUP(B14,[1]Sheet1!B$4:F$1531,5,0)</f>
        <v>80</v>
      </c>
      <c r="G14" s="42">
        <f>VLOOKUP(B14,[1]Sheet1!B$4:G$1531,6,0)</f>
        <v>80</v>
      </c>
      <c r="H14" s="42">
        <f>VLOOKUP(B14,[1]Sheet1!B$4:H$1531,7,0)</f>
        <v>80</v>
      </c>
      <c r="I14" s="47" t="str">
        <f t="shared" si="0"/>
        <v>Tốt</v>
      </c>
      <c r="J14" s="42">
        <f>VLOOKUP(B14,[1]Sheet1!B$4:J$1531,9,0)</f>
        <v>80</v>
      </c>
      <c r="K14" s="47" t="str">
        <f t="shared" si="1"/>
        <v>Tốt</v>
      </c>
    </row>
    <row r="15" spans="1:11" ht="18.75" customHeight="1" x14ac:dyDescent="0.25">
      <c r="A15" s="13">
        <v>3</v>
      </c>
      <c r="B15" s="44" t="s">
        <v>139</v>
      </c>
      <c r="C15" s="45" t="s">
        <v>140</v>
      </c>
      <c r="D15" s="46">
        <v>37895</v>
      </c>
      <c r="E15" s="42">
        <f>VLOOKUP(B15,[1]Sheet1!B$4:E$1531,4,0)</f>
        <v>90</v>
      </c>
      <c r="F15" s="42">
        <f>VLOOKUP(B15,[1]Sheet1!B$4:F$1531,5,0)</f>
        <v>90</v>
      </c>
      <c r="G15" s="42">
        <f>VLOOKUP(B15,[1]Sheet1!B$4:G$1531,6,0)</f>
        <v>90</v>
      </c>
      <c r="H15" s="42">
        <f>VLOOKUP(B15,[1]Sheet1!B$4:H$1531,7,0)</f>
        <v>90</v>
      </c>
      <c r="I15" s="47" t="str">
        <f t="shared" si="0"/>
        <v>Xuất sắc</v>
      </c>
      <c r="J15" s="42">
        <f>VLOOKUP(B15,[1]Sheet1!B$4:J$1531,9,0)</f>
        <v>90</v>
      </c>
      <c r="K15" s="47" t="str">
        <f t="shared" si="1"/>
        <v>Xuất sắc</v>
      </c>
    </row>
    <row r="16" spans="1:11" ht="18.75" customHeight="1" x14ac:dyDescent="0.25">
      <c r="A16" s="13">
        <v>4</v>
      </c>
      <c r="B16" s="44" t="s">
        <v>141</v>
      </c>
      <c r="C16" s="45" t="s">
        <v>142</v>
      </c>
      <c r="D16" s="46">
        <v>37715</v>
      </c>
      <c r="E16" s="42">
        <f>VLOOKUP(B16,[1]Sheet1!B$4:E$1531,4,0)</f>
        <v>90</v>
      </c>
      <c r="F16" s="42">
        <f>VLOOKUP(B16,[1]Sheet1!B$4:F$1531,5,0)</f>
        <v>90</v>
      </c>
      <c r="G16" s="42">
        <f>VLOOKUP(B16,[1]Sheet1!B$4:G$1531,6,0)</f>
        <v>90</v>
      </c>
      <c r="H16" s="42">
        <f>VLOOKUP(B16,[1]Sheet1!B$4:H$1531,7,0)</f>
        <v>90</v>
      </c>
      <c r="I16" s="47" t="str">
        <f t="shared" si="0"/>
        <v>Xuất sắc</v>
      </c>
      <c r="J16" s="42">
        <f>VLOOKUP(B16,[1]Sheet1!B$4:J$1531,9,0)</f>
        <v>90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143</v>
      </c>
      <c r="C17" s="45" t="s">
        <v>144</v>
      </c>
      <c r="D17" s="46">
        <v>37950</v>
      </c>
      <c r="E17" s="42">
        <f>VLOOKUP(B17,[1]Sheet1!B$4:E$1531,4,0)</f>
        <v>90</v>
      </c>
      <c r="F17" s="42">
        <f>VLOOKUP(B17,[1]Sheet1!B$4:F$1531,5,0)</f>
        <v>90</v>
      </c>
      <c r="G17" s="42">
        <f>VLOOKUP(B17,[1]Sheet1!B$4:G$1531,6,0)</f>
        <v>90</v>
      </c>
      <c r="H17" s="42">
        <f>VLOOKUP(B17,[1]Sheet1!B$4:H$1531,7,0)</f>
        <v>90</v>
      </c>
      <c r="I17" s="47" t="str">
        <f t="shared" si="0"/>
        <v>Xuất sắc</v>
      </c>
      <c r="J17" s="42">
        <f>VLOOKUP(B17,[1]Sheet1!B$4:J$1531,9,0)</f>
        <v>90</v>
      </c>
      <c r="K17" s="47" t="str">
        <f t="shared" si="1"/>
        <v>Xuất sắc</v>
      </c>
    </row>
    <row r="18" spans="1:11" ht="18.75" customHeight="1" x14ac:dyDescent="0.25">
      <c r="A18" s="13">
        <v>6</v>
      </c>
      <c r="B18" s="44" t="s">
        <v>145</v>
      </c>
      <c r="C18" s="45" t="s">
        <v>146</v>
      </c>
      <c r="D18" s="46">
        <v>37945</v>
      </c>
      <c r="E18" s="42">
        <f>VLOOKUP(B18,[1]Sheet1!B$4:E$1531,4,0)</f>
        <v>94</v>
      </c>
      <c r="F18" s="42">
        <f>VLOOKUP(B18,[1]Sheet1!B$4:F$1531,5,0)</f>
        <v>94</v>
      </c>
      <c r="G18" s="42">
        <f>VLOOKUP(B18,[1]Sheet1!B$4:G$1531,6,0)</f>
        <v>94</v>
      </c>
      <c r="H18" s="42">
        <f>VLOOKUP(B18,[1]Sheet1!B$4:H$1531,7,0)</f>
        <v>94</v>
      </c>
      <c r="I18" s="47" t="str">
        <f t="shared" si="0"/>
        <v>Xuất sắc</v>
      </c>
      <c r="J18" s="42">
        <f>VLOOKUP(B18,[1]Sheet1!B$4:J$1531,9,0)</f>
        <v>94</v>
      </c>
      <c r="K18" s="47" t="str">
        <f t="shared" si="1"/>
        <v>Xuất sắc</v>
      </c>
    </row>
    <row r="19" spans="1:11" ht="18.75" customHeight="1" x14ac:dyDescent="0.25">
      <c r="A19" s="13">
        <v>7</v>
      </c>
      <c r="B19" s="44" t="s">
        <v>147</v>
      </c>
      <c r="C19" s="45" t="s">
        <v>148</v>
      </c>
      <c r="D19" s="46">
        <v>37912</v>
      </c>
      <c r="E19" s="42">
        <f>VLOOKUP(B19,[1]Sheet1!B$4:E$1531,4,0)</f>
        <v>70</v>
      </c>
      <c r="F19" s="42">
        <f>VLOOKUP(B19,[1]Sheet1!B$4:F$1531,5,0)</f>
        <v>70</v>
      </c>
      <c r="G19" s="42">
        <f>VLOOKUP(B19,[1]Sheet1!B$4:G$1531,6,0)</f>
        <v>70</v>
      </c>
      <c r="H19" s="42">
        <f>VLOOKUP(B19,[1]Sheet1!B$4:H$1531,7,0)</f>
        <v>70</v>
      </c>
      <c r="I19" s="47" t="str">
        <f t="shared" si="0"/>
        <v>Khá</v>
      </c>
      <c r="J19" s="42">
        <f>VLOOKUP(B19,[1]Sheet1!B$4:J$1531,9,0)</f>
        <v>70</v>
      </c>
      <c r="K19" s="47" t="str">
        <f t="shared" si="1"/>
        <v>Khá</v>
      </c>
    </row>
    <row r="20" spans="1:11" ht="18.75" customHeight="1" x14ac:dyDescent="0.25">
      <c r="A20" s="13">
        <v>8</v>
      </c>
      <c r="B20" s="44" t="s">
        <v>149</v>
      </c>
      <c r="C20" s="45" t="s">
        <v>150</v>
      </c>
      <c r="D20" s="46">
        <v>37748</v>
      </c>
      <c r="E20" s="42">
        <f>VLOOKUP(B20,[1]Sheet1!B$4:E$1531,4,0)</f>
        <v>85</v>
      </c>
      <c r="F20" s="42">
        <f>VLOOKUP(B20,[1]Sheet1!B$4:F$1531,5,0)</f>
        <v>85</v>
      </c>
      <c r="G20" s="42">
        <f>VLOOKUP(B20,[1]Sheet1!B$4:G$1531,6,0)</f>
        <v>85</v>
      </c>
      <c r="H20" s="42">
        <f>VLOOKUP(B20,[1]Sheet1!B$4:H$1531,7,0)</f>
        <v>85</v>
      </c>
      <c r="I20" s="47" t="str">
        <f t="shared" si="0"/>
        <v>Tốt</v>
      </c>
      <c r="J20" s="42">
        <f>VLOOKUP(B20,[1]Sheet1!B$4:J$1531,9,0)</f>
        <v>85</v>
      </c>
      <c r="K20" s="47" t="str">
        <f t="shared" si="1"/>
        <v>Tốt</v>
      </c>
    </row>
    <row r="21" spans="1:11" ht="18.75" customHeight="1" x14ac:dyDescent="0.25">
      <c r="A21" s="13">
        <v>9</v>
      </c>
      <c r="B21" s="44" t="s">
        <v>151</v>
      </c>
      <c r="C21" s="45" t="s">
        <v>152</v>
      </c>
      <c r="D21" s="46">
        <v>37629</v>
      </c>
      <c r="E21" s="42">
        <f>VLOOKUP(B21,[1]Sheet1!B$4:E$1531,4,0)</f>
        <v>92</v>
      </c>
      <c r="F21" s="42">
        <f>VLOOKUP(B21,[1]Sheet1!B$4:F$1531,5,0)</f>
        <v>92</v>
      </c>
      <c r="G21" s="42">
        <f>VLOOKUP(B21,[1]Sheet1!B$4:G$1531,6,0)</f>
        <v>92</v>
      </c>
      <c r="H21" s="42">
        <f>VLOOKUP(B21,[1]Sheet1!B$4:H$1531,7,0)</f>
        <v>92</v>
      </c>
      <c r="I21" s="47" t="str">
        <f t="shared" si="0"/>
        <v>Xuất sắc</v>
      </c>
      <c r="J21" s="42">
        <f>VLOOKUP(B21,[1]Sheet1!B$4:J$1531,9,0)</f>
        <v>92</v>
      </c>
      <c r="K21" s="47" t="str">
        <f t="shared" si="1"/>
        <v>Xuất sắc</v>
      </c>
    </row>
    <row r="22" spans="1:11" ht="18.75" customHeight="1" x14ac:dyDescent="0.25">
      <c r="A22" s="13">
        <v>10</v>
      </c>
      <c r="B22" s="44" t="s">
        <v>153</v>
      </c>
      <c r="C22" s="45" t="s">
        <v>154</v>
      </c>
      <c r="D22" s="46">
        <v>37672</v>
      </c>
      <c r="E22" s="42">
        <f>VLOOKUP(B22,[1]Sheet1!B$4:E$1531,4,0)</f>
        <v>70</v>
      </c>
      <c r="F22" s="42">
        <f>VLOOKUP(B22,[1]Sheet1!B$4:F$1531,5,0)</f>
        <v>70</v>
      </c>
      <c r="G22" s="42">
        <f>VLOOKUP(B22,[1]Sheet1!B$4:G$1531,6,0)</f>
        <v>70</v>
      </c>
      <c r="H22" s="42">
        <f>VLOOKUP(B22,[1]Sheet1!B$4:H$1531,7,0)</f>
        <v>70</v>
      </c>
      <c r="I22" s="47" t="str">
        <f t="shared" si="0"/>
        <v>Khá</v>
      </c>
      <c r="J22" s="42">
        <f>VLOOKUP(B22,[1]Sheet1!B$4:J$1531,9,0)</f>
        <v>70</v>
      </c>
      <c r="K22" s="47" t="str">
        <f t="shared" si="1"/>
        <v>Khá</v>
      </c>
    </row>
    <row r="23" spans="1:11" ht="18.75" customHeight="1" x14ac:dyDescent="0.25">
      <c r="A23" s="13">
        <v>11</v>
      </c>
      <c r="B23" s="44" t="s">
        <v>155</v>
      </c>
      <c r="C23" s="45" t="s">
        <v>156</v>
      </c>
      <c r="D23" s="46">
        <v>37730</v>
      </c>
      <c r="E23" s="42">
        <f>VLOOKUP(B23,[1]Sheet1!B$4:E$1531,4,0)</f>
        <v>80</v>
      </c>
      <c r="F23" s="42">
        <f>VLOOKUP(B23,[1]Sheet1!B$4:F$1531,5,0)</f>
        <v>80</v>
      </c>
      <c r="G23" s="42">
        <f>VLOOKUP(B23,[1]Sheet1!B$4:G$1531,6,0)</f>
        <v>80</v>
      </c>
      <c r="H23" s="42">
        <f>VLOOKUP(B23,[1]Sheet1!B$4:H$1531,7,0)</f>
        <v>80</v>
      </c>
      <c r="I23" s="47" t="str">
        <f t="shared" si="0"/>
        <v>Tốt</v>
      </c>
      <c r="J23" s="42">
        <f>VLOOKUP(B23,[1]Sheet1!B$4:J$1531,9,0)</f>
        <v>80</v>
      </c>
      <c r="K23" s="47" t="str">
        <f t="shared" si="1"/>
        <v>Tốt</v>
      </c>
    </row>
    <row r="24" spans="1:11" ht="18.75" customHeight="1" x14ac:dyDescent="0.25">
      <c r="A24" s="13">
        <v>12</v>
      </c>
      <c r="B24" s="44" t="s">
        <v>157</v>
      </c>
      <c r="C24" s="45" t="s">
        <v>158</v>
      </c>
      <c r="D24" s="46">
        <v>37842</v>
      </c>
      <c r="E24" s="42">
        <f>VLOOKUP(B24,[1]Sheet1!B$4:E$1531,4,0)</f>
        <v>92</v>
      </c>
      <c r="F24" s="42">
        <f>VLOOKUP(B24,[1]Sheet1!B$4:F$1531,5,0)</f>
        <v>92</v>
      </c>
      <c r="G24" s="42">
        <f>VLOOKUP(B24,[1]Sheet1!B$4:G$1531,6,0)</f>
        <v>92</v>
      </c>
      <c r="H24" s="42">
        <f>VLOOKUP(B24,[1]Sheet1!B$4:H$1531,7,0)</f>
        <v>92</v>
      </c>
      <c r="I24" s="47" t="str">
        <f t="shared" si="0"/>
        <v>Xuất sắc</v>
      </c>
      <c r="J24" s="42">
        <f>VLOOKUP(B24,[1]Sheet1!B$4:J$1531,9,0)</f>
        <v>92</v>
      </c>
      <c r="K24" s="47" t="str">
        <f t="shared" si="1"/>
        <v>Xuất sắc</v>
      </c>
    </row>
    <row r="25" spans="1:11" ht="18.75" customHeight="1" x14ac:dyDescent="0.25">
      <c r="A25" s="13">
        <v>13</v>
      </c>
      <c r="B25" s="44" t="s">
        <v>159</v>
      </c>
      <c r="C25" s="45" t="s">
        <v>160</v>
      </c>
      <c r="D25" s="46">
        <v>37908</v>
      </c>
      <c r="E25" s="42">
        <f>VLOOKUP(B25,[1]Sheet1!B$4:E$1531,4,0)</f>
        <v>90</v>
      </c>
      <c r="F25" s="42">
        <f>VLOOKUP(B25,[1]Sheet1!B$4:F$1531,5,0)</f>
        <v>90</v>
      </c>
      <c r="G25" s="42">
        <f>VLOOKUP(B25,[1]Sheet1!B$4:G$1531,6,0)</f>
        <v>90</v>
      </c>
      <c r="H25" s="42">
        <f>VLOOKUP(B25,[1]Sheet1!B$4:H$1531,7,0)</f>
        <v>90</v>
      </c>
      <c r="I25" s="47" t="str">
        <f t="shared" si="0"/>
        <v>Xuất sắc</v>
      </c>
      <c r="J25" s="42">
        <f>VLOOKUP(B25,[1]Sheet1!B$4:J$1531,9,0)</f>
        <v>90</v>
      </c>
      <c r="K25" s="47" t="str">
        <f t="shared" si="1"/>
        <v>Xuất sắc</v>
      </c>
    </row>
    <row r="26" spans="1:11" ht="18.75" customHeight="1" x14ac:dyDescent="0.25">
      <c r="A26" s="13">
        <v>14</v>
      </c>
      <c r="B26" s="44" t="s">
        <v>161</v>
      </c>
      <c r="C26" s="45" t="s">
        <v>162</v>
      </c>
      <c r="D26" s="46">
        <v>37733</v>
      </c>
      <c r="E26" s="42">
        <f>VLOOKUP(B26,[1]Sheet1!B$4:E$1531,4,0)</f>
        <v>80</v>
      </c>
      <c r="F26" s="42">
        <f>VLOOKUP(B26,[1]Sheet1!B$4:F$1531,5,0)</f>
        <v>80</v>
      </c>
      <c r="G26" s="42">
        <f>VLOOKUP(B26,[1]Sheet1!B$4:G$1531,6,0)</f>
        <v>80</v>
      </c>
      <c r="H26" s="42">
        <f>VLOOKUP(B26,[1]Sheet1!B$4:H$1531,7,0)</f>
        <v>80</v>
      </c>
      <c r="I26" s="47" t="str">
        <f t="shared" si="0"/>
        <v>Tốt</v>
      </c>
      <c r="J26" s="42">
        <f>VLOOKUP(B26,[1]Sheet1!B$4:J$1531,9,0)</f>
        <v>80</v>
      </c>
      <c r="K26" s="47" t="str">
        <f t="shared" si="1"/>
        <v>Tốt</v>
      </c>
    </row>
    <row r="27" spans="1:11" ht="18.75" customHeight="1" x14ac:dyDescent="0.25">
      <c r="A27" s="13">
        <v>15</v>
      </c>
      <c r="B27" s="44" t="s">
        <v>163</v>
      </c>
      <c r="C27" s="45" t="s">
        <v>164</v>
      </c>
      <c r="D27" s="46">
        <v>37894</v>
      </c>
      <c r="E27" s="42">
        <f>VLOOKUP(B27,[1]Sheet1!B$4:E$1531,4,0)</f>
        <v>90</v>
      </c>
      <c r="F27" s="42">
        <f>VLOOKUP(B27,[1]Sheet1!B$4:F$1531,5,0)</f>
        <v>90</v>
      </c>
      <c r="G27" s="42">
        <f>VLOOKUP(B27,[1]Sheet1!B$4:G$1531,6,0)</f>
        <v>90</v>
      </c>
      <c r="H27" s="42">
        <f>VLOOKUP(B27,[1]Sheet1!B$4:H$1531,7,0)</f>
        <v>90</v>
      </c>
      <c r="I27" s="47" t="str">
        <f t="shared" si="0"/>
        <v>Xuất sắc</v>
      </c>
      <c r="J27" s="42">
        <f>VLOOKUP(B27,[1]Sheet1!B$4:J$1531,9,0)</f>
        <v>90</v>
      </c>
      <c r="K27" s="47" t="str">
        <f t="shared" si="1"/>
        <v>Xuất sắc</v>
      </c>
    </row>
    <row r="28" spans="1:11" ht="18.75" customHeight="1" x14ac:dyDescent="0.25">
      <c r="A28" s="13">
        <v>16</v>
      </c>
      <c r="B28" s="44" t="s">
        <v>165</v>
      </c>
      <c r="C28" s="45" t="s">
        <v>166</v>
      </c>
      <c r="D28" s="46">
        <v>37660</v>
      </c>
      <c r="E28" s="42">
        <f>VLOOKUP(B28,[1]Sheet1!B$4:E$1531,4,0)</f>
        <v>90</v>
      </c>
      <c r="F28" s="42">
        <f>VLOOKUP(B28,[1]Sheet1!B$4:F$1531,5,0)</f>
        <v>90</v>
      </c>
      <c r="G28" s="42">
        <f>VLOOKUP(B28,[1]Sheet1!B$4:G$1531,6,0)</f>
        <v>90</v>
      </c>
      <c r="H28" s="42">
        <f>VLOOKUP(B28,[1]Sheet1!B$4:H$1531,7,0)</f>
        <v>90</v>
      </c>
      <c r="I28" s="47" t="str">
        <f t="shared" si="0"/>
        <v>Xuất sắc</v>
      </c>
      <c r="J28" s="42">
        <f>VLOOKUP(B28,[1]Sheet1!B$4:J$1531,9,0)</f>
        <v>90</v>
      </c>
      <c r="K28" s="47" t="str">
        <f t="shared" si="1"/>
        <v>Xuất sắc</v>
      </c>
    </row>
    <row r="29" spans="1:11" ht="18.75" customHeight="1" x14ac:dyDescent="0.25">
      <c r="A29" s="13">
        <v>17</v>
      </c>
      <c r="B29" s="44" t="s">
        <v>167</v>
      </c>
      <c r="C29" s="45" t="s">
        <v>168</v>
      </c>
      <c r="D29" s="46">
        <v>37752</v>
      </c>
      <c r="E29" s="42">
        <f>VLOOKUP(B29,[1]Sheet1!B$4:E$1531,4,0)</f>
        <v>0</v>
      </c>
      <c r="F29" s="42">
        <f>VLOOKUP(B29,[1]Sheet1!B$4:F$1531,5,0)</f>
        <v>0</v>
      </c>
      <c r="G29" s="42">
        <f>VLOOKUP(B29,[1]Sheet1!B$4:G$1531,6,0)</f>
        <v>0</v>
      </c>
      <c r="H29" s="42">
        <f>VLOOKUP(B29,[1]Sheet1!B$4:H$1531,7,0)</f>
        <v>0</v>
      </c>
      <c r="I29" s="47" t="str">
        <f t="shared" si="0"/>
        <v>Kém</v>
      </c>
      <c r="J29" s="42">
        <f>VLOOKUP(B29,[1]Sheet1!B$4:J$1531,9,0)</f>
        <v>0</v>
      </c>
      <c r="K29" s="47" t="str">
        <f t="shared" si="1"/>
        <v>Kém</v>
      </c>
    </row>
    <row r="30" spans="1:11" ht="18.75" customHeight="1" x14ac:dyDescent="0.25">
      <c r="A30" s="13">
        <v>18</v>
      </c>
      <c r="B30" s="44" t="s">
        <v>169</v>
      </c>
      <c r="C30" s="45" t="s">
        <v>170</v>
      </c>
      <c r="D30" s="46">
        <v>37332</v>
      </c>
      <c r="E30" s="42">
        <f>VLOOKUP(B30,[1]Sheet1!B$4:E$1531,4,0)</f>
        <v>80</v>
      </c>
      <c r="F30" s="42">
        <f>VLOOKUP(B30,[1]Sheet1!B$4:F$1531,5,0)</f>
        <v>80</v>
      </c>
      <c r="G30" s="42">
        <f>VLOOKUP(B30,[1]Sheet1!B$4:G$1531,6,0)</f>
        <v>80</v>
      </c>
      <c r="H30" s="42">
        <f>VLOOKUP(B30,[1]Sheet1!B$4:H$1531,7,0)</f>
        <v>80</v>
      </c>
      <c r="I30" s="47" t="str">
        <f t="shared" si="0"/>
        <v>Tốt</v>
      </c>
      <c r="J30" s="42">
        <f>VLOOKUP(B30,[1]Sheet1!B$4:J$1531,9,0)</f>
        <v>80</v>
      </c>
      <c r="K30" s="47" t="str">
        <f t="shared" si="1"/>
        <v>Tốt</v>
      </c>
    </row>
    <row r="31" spans="1:11" ht="18.75" customHeight="1" x14ac:dyDescent="0.25">
      <c r="A31" s="13">
        <v>19</v>
      </c>
      <c r="B31" s="44" t="s">
        <v>171</v>
      </c>
      <c r="C31" s="45" t="s">
        <v>172</v>
      </c>
      <c r="D31" s="46">
        <v>37893</v>
      </c>
      <c r="E31" s="42">
        <f>VLOOKUP(B31,[1]Sheet1!B$4:E$1531,4,0)</f>
        <v>94</v>
      </c>
      <c r="F31" s="42">
        <f>VLOOKUP(B31,[1]Sheet1!B$4:F$1531,5,0)</f>
        <v>94</v>
      </c>
      <c r="G31" s="42">
        <f>VLOOKUP(B31,[1]Sheet1!B$4:G$1531,6,0)</f>
        <v>94</v>
      </c>
      <c r="H31" s="42">
        <f>VLOOKUP(B31,[1]Sheet1!B$4:H$1531,7,0)</f>
        <v>94</v>
      </c>
      <c r="I31" s="47" t="str">
        <f t="shared" si="0"/>
        <v>Xuất sắc</v>
      </c>
      <c r="J31" s="42">
        <f>VLOOKUP(B31,[1]Sheet1!B$4:J$1531,9,0)</f>
        <v>94</v>
      </c>
      <c r="K31" s="47" t="str">
        <f t="shared" si="1"/>
        <v>Xuất sắc</v>
      </c>
    </row>
    <row r="32" spans="1:11" ht="18.75" customHeight="1" x14ac:dyDescent="0.25">
      <c r="A32" s="13">
        <v>20</v>
      </c>
      <c r="B32" s="44" t="s">
        <v>173</v>
      </c>
      <c r="C32" s="45" t="s">
        <v>174</v>
      </c>
      <c r="D32" s="46">
        <v>37870</v>
      </c>
      <c r="E32" s="42">
        <f>VLOOKUP(B32,[1]Sheet1!B$4:E$1531,4,0)</f>
        <v>80</v>
      </c>
      <c r="F32" s="42">
        <f>VLOOKUP(B32,[1]Sheet1!B$4:F$1531,5,0)</f>
        <v>80</v>
      </c>
      <c r="G32" s="42">
        <f>VLOOKUP(B32,[1]Sheet1!B$4:G$1531,6,0)</f>
        <v>80</v>
      </c>
      <c r="H32" s="42">
        <f>VLOOKUP(B32,[1]Sheet1!B$4:H$1531,7,0)</f>
        <v>80</v>
      </c>
      <c r="I32" s="47" t="str">
        <f t="shared" si="0"/>
        <v>Tốt</v>
      </c>
      <c r="J32" s="42">
        <f>VLOOKUP(B32,[1]Sheet1!B$4:J$1531,9,0)</f>
        <v>80</v>
      </c>
      <c r="K32" s="47" t="str">
        <f t="shared" si="1"/>
        <v>Tốt</v>
      </c>
    </row>
    <row r="33" spans="1:11" ht="18.75" customHeight="1" x14ac:dyDescent="0.25">
      <c r="A33" s="13">
        <v>21</v>
      </c>
      <c r="B33" s="44" t="s">
        <v>175</v>
      </c>
      <c r="C33" s="45" t="s">
        <v>176</v>
      </c>
      <c r="D33" s="46">
        <v>37893</v>
      </c>
      <c r="E33" s="42">
        <f>VLOOKUP(B33,[1]Sheet1!B$4:E$1531,4,0)</f>
        <v>0</v>
      </c>
      <c r="F33" s="42">
        <f>VLOOKUP(B33,[1]Sheet1!B$4:F$1531,5,0)</f>
        <v>0</v>
      </c>
      <c r="G33" s="42">
        <f>VLOOKUP(B33,[1]Sheet1!B$4:G$1531,6,0)</f>
        <v>0</v>
      </c>
      <c r="H33" s="42">
        <f>VLOOKUP(B33,[1]Sheet1!B$4:H$1531,7,0)</f>
        <v>0</v>
      </c>
      <c r="I33" s="47" t="str">
        <f t="shared" si="0"/>
        <v>Kém</v>
      </c>
      <c r="J33" s="42">
        <f>VLOOKUP(B33,[1]Sheet1!B$4:J$1531,9,0)</f>
        <v>0</v>
      </c>
      <c r="K33" s="47" t="str">
        <f t="shared" si="1"/>
        <v>Kém</v>
      </c>
    </row>
    <row r="34" spans="1:11" ht="18.75" customHeight="1" x14ac:dyDescent="0.25">
      <c r="A34" s="13">
        <v>22</v>
      </c>
      <c r="B34" s="44" t="s">
        <v>177</v>
      </c>
      <c r="C34" s="45" t="s">
        <v>178</v>
      </c>
      <c r="D34" s="46">
        <v>37738</v>
      </c>
      <c r="E34" s="42">
        <f>VLOOKUP(B34,[1]Sheet1!B$4:E$1531,4,0)</f>
        <v>90</v>
      </c>
      <c r="F34" s="42">
        <f>VLOOKUP(B34,[1]Sheet1!B$4:F$1531,5,0)</f>
        <v>90</v>
      </c>
      <c r="G34" s="42">
        <f>VLOOKUP(B34,[1]Sheet1!B$4:G$1531,6,0)</f>
        <v>90</v>
      </c>
      <c r="H34" s="42">
        <f>VLOOKUP(B34,[1]Sheet1!B$4:H$1531,7,0)</f>
        <v>90</v>
      </c>
      <c r="I34" s="47" t="str">
        <f t="shared" si="0"/>
        <v>Xuất sắc</v>
      </c>
      <c r="J34" s="42">
        <f>VLOOKUP(B34,[1]Sheet1!B$4:J$1531,9,0)</f>
        <v>90</v>
      </c>
      <c r="K34" s="47" t="str">
        <f t="shared" si="1"/>
        <v>Xuất sắc</v>
      </c>
    </row>
    <row r="35" spans="1:11" ht="18.75" customHeight="1" x14ac:dyDescent="0.25">
      <c r="A35" s="13">
        <v>23</v>
      </c>
      <c r="B35" s="44" t="s">
        <v>179</v>
      </c>
      <c r="C35" s="45" t="s">
        <v>180</v>
      </c>
      <c r="D35" s="46">
        <v>37776</v>
      </c>
      <c r="E35" s="42">
        <f>VLOOKUP(B35,[1]Sheet1!B$4:E$1531,4,0)</f>
        <v>80</v>
      </c>
      <c r="F35" s="42">
        <f>VLOOKUP(B35,[1]Sheet1!B$4:F$1531,5,0)</f>
        <v>80</v>
      </c>
      <c r="G35" s="42">
        <f>VLOOKUP(B35,[1]Sheet1!B$4:G$1531,6,0)</f>
        <v>80</v>
      </c>
      <c r="H35" s="42">
        <f>VLOOKUP(B35,[1]Sheet1!B$4:H$1531,7,0)</f>
        <v>80</v>
      </c>
      <c r="I35" s="47" t="str">
        <f t="shared" si="0"/>
        <v>Tốt</v>
      </c>
      <c r="J35" s="42">
        <f>VLOOKUP(B35,[1]Sheet1!B$4:J$1531,9,0)</f>
        <v>80</v>
      </c>
      <c r="K35" s="47" t="str">
        <f t="shared" si="1"/>
        <v>Tốt</v>
      </c>
    </row>
    <row r="36" spans="1:11" ht="18.75" customHeight="1" x14ac:dyDescent="0.25">
      <c r="A36" s="13">
        <v>24</v>
      </c>
      <c r="B36" s="44" t="s">
        <v>181</v>
      </c>
      <c r="C36" s="45" t="s">
        <v>182</v>
      </c>
      <c r="D36" s="46">
        <v>37723</v>
      </c>
      <c r="E36" s="42">
        <f>VLOOKUP(B36,[1]Sheet1!B$4:E$1531,4,0)</f>
        <v>90</v>
      </c>
      <c r="F36" s="42">
        <f>VLOOKUP(B36,[1]Sheet1!B$4:F$1531,5,0)</f>
        <v>90</v>
      </c>
      <c r="G36" s="42">
        <f>VLOOKUP(B36,[1]Sheet1!B$4:G$1531,6,0)</f>
        <v>90</v>
      </c>
      <c r="H36" s="42">
        <f>VLOOKUP(B36,[1]Sheet1!B$4:H$1531,7,0)</f>
        <v>90</v>
      </c>
      <c r="I36" s="47" t="str">
        <f t="shared" si="0"/>
        <v>Xuất sắc</v>
      </c>
      <c r="J36" s="42">
        <f>VLOOKUP(B36,[1]Sheet1!B$4:J$1531,9,0)</f>
        <v>90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183</v>
      </c>
      <c r="C37" s="45" t="s">
        <v>184</v>
      </c>
      <c r="D37" s="46">
        <v>37842</v>
      </c>
      <c r="E37" s="42">
        <f>VLOOKUP(B37,[1]Sheet1!B$4:E$1531,4,0)</f>
        <v>82</v>
      </c>
      <c r="F37" s="42">
        <f>VLOOKUP(B37,[1]Sheet1!B$4:F$1531,5,0)</f>
        <v>82</v>
      </c>
      <c r="G37" s="42">
        <f>VLOOKUP(B37,[1]Sheet1!B$4:G$1531,6,0)</f>
        <v>82</v>
      </c>
      <c r="H37" s="42">
        <f>VLOOKUP(B37,[1]Sheet1!B$4:H$1531,7,0)</f>
        <v>82</v>
      </c>
      <c r="I37" s="47" t="str">
        <f t="shared" si="0"/>
        <v>Tốt</v>
      </c>
      <c r="J37" s="42">
        <f>VLOOKUP(B37,[1]Sheet1!B$4:J$1531,9,0)</f>
        <v>82</v>
      </c>
      <c r="K37" s="47" t="str">
        <f t="shared" si="1"/>
        <v>Tốt</v>
      </c>
    </row>
    <row r="38" spans="1:11" ht="18.75" customHeight="1" x14ac:dyDescent="0.25">
      <c r="A38" s="13">
        <v>26</v>
      </c>
      <c r="B38" s="44" t="s">
        <v>185</v>
      </c>
      <c r="C38" s="45" t="s">
        <v>186</v>
      </c>
      <c r="D38" s="46">
        <v>37811</v>
      </c>
      <c r="E38" s="42">
        <f>VLOOKUP(B38,[1]Sheet1!B$4:E$1531,4,0)</f>
        <v>75</v>
      </c>
      <c r="F38" s="42">
        <f>VLOOKUP(B38,[1]Sheet1!B$4:F$1531,5,0)</f>
        <v>75</v>
      </c>
      <c r="G38" s="42">
        <f>VLOOKUP(B38,[1]Sheet1!B$4:G$1531,6,0)</f>
        <v>75</v>
      </c>
      <c r="H38" s="42">
        <f>VLOOKUP(B38,[1]Sheet1!B$4:H$1531,7,0)</f>
        <v>75</v>
      </c>
      <c r="I38" s="47" t="str">
        <f t="shared" si="0"/>
        <v>Khá</v>
      </c>
      <c r="J38" s="42">
        <f>VLOOKUP(B38,[1]Sheet1!B$4:J$1531,9,0)</f>
        <v>75</v>
      </c>
      <c r="K38" s="47" t="str">
        <f t="shared" si="1"/>
        <v>Khá</v>
      </c>
    </row>
    <row r="39" spans="1:11" ht="18.75" customHeight="1" x14ac:dyDescent="0.25">
      <c r="A39" s="13">
        <v>27</v>
      </c>
      <c r="B39" s="44" t="s">
        <v>187</v>
      </c>
      <c r="C39" s="45" t="s">
        <v>188</v>
      </c>
      <c r="D39" s="46">
        <v>37951</v>
      </c>
      <c r="E39" s="42">
        <f>VLOOKUP(B39,[1]Sheet1!B$4:E$1531,4,0)</f>
        <v>0</v>
      </c>
      <c r="F39" s="42">
        <f>VLOOKUP(B39,[1]Sheet1!B$4:F$1531,5,0)</f>
        <v>0</v>
      </c>
      <c r="G39" s="42">
        <f>VLOOKUP(B39,[1]Sheet1!B$4:G$1531,6,0)</f>
        <v>0</v>
      </c>
      <c r="H39" s="42">
        <f>VLOOKUP(B39,[1]Sheet1!B$4:H$1531,7,0)</f>
        <v>0</v>
      </c>
      <c r="I39" s="47" t="str">
        <f t="shared" si="0"/>
        <v>Kém</v>
      </c>
      <c r="J39" s="42">
        <f>VLOOKUP(B39,[1]Sheet1!B$4:J$1531,9,0)</f>
        <v>0</v>
      </c>
      <c r="K39" s="47" t="str">
        <f t="shared" si="1"/>
        <v>Kém</v>
      </c>
    </row>
    <row r="40" spans="1:11" ht="18.75" customHeight="1" x14ac:dyDescent="0.25">
      <c r="A40" s="13">
        <v>28</v>
      </c>
      <c r="B40" s="44" t="s">
        <v>189</v>
      </c>
      <c r="C40" s="45" t="s">
        <v>190</v>
      </c>
      <c r="D40" s="46">
        <v>37832</v>
      </c>
      <c r="E40" s="42">
        <f>VLOOKUP(B40,[1]Sheet1!B$4:E$1531,4,0)</f>
        <v>85</v>
      </c>
      <c r="F40" s="42">
        <f>VLOOKUP(B40,[1]Sheet1!B$4:F$1531,5,0)</f>
        <v>85</v>
      </c>
      <c r="G40" s="42">
        <f>VLOOKUP(B40,[1]Sheet1!B$4:G$1531,6,0)</f>
        <v>85</v>
      </c>
      <c r="H40" s="42">
        <f>VLOOKUP(B40,[1]Sheet1!B$4:H$1531,7,0)</f>
        <v>85</v>
      </c>
      <c r="I40" s="47" t="str">
        <f t="shared" si="0"/>
        <v>Tốt</v>
      </c>
      <c r="J40" s="42">
        <f>VLOOKUP(B40,[1]Sheet1!B$4:J$1531,9,0)</f>
        <v>85</v>
      </c>
      <c r="K40" s="47" t="str">
        <f t="shared" si="1"/>
        <v>Tốt</v>
      </c>
    </row>
    <row r="41" spans="1:11" ht="18.75" customHeight="1" x14ac:dyDescent="0.25">
      <c r="A41" s="13">
        <v>29</v>
      </c>
      <c r="B41" s="44" t="s">
        <v>191</v>
      </c>
      <c r="C41" s="45" t="s">
        <v>192</v>
      </c>
      <c r="D41" s="46">
        <v>37926</v>
      </c>
      <c r="E41" s="42">
        <f>VLOOKUP(B41,[1]Sheet1!B$4:E$1531,4,0)</f>
        <v>90</v>
      </c>
      <c r="F41" s="42">
        <f>VLOOKUP(B41,[1]Sheet1!B$4:F$1531,5,0)</f>
        <v>90</v>
      </c>
      <c r="G41" s="42">
        <f>VLOOKUP(B41,[1]Sheet1!B$4:G$1531,6,0)</f>
        <v>90</v>
      </c>
      <c r="H41" s="42">
        <f>VLOOKUP(B41,[1]Sheet1!B$4:H$1531,7,0)</f>
        <v>90</v>
      </c>
      <c r="I41" s="47" t="str">
        <f t="shared" si="0"/>
        <v>Xuất sắc</v>
      </c>
      <c r="J41" s="42">
        <f>VLOOKUP(B41,[1]Sheet1!B$4:J$1531,9,0)</f>
        <v>90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193</v>
      </c>
      <c r="C42" s="45" t="s">
        <v>194</v>
      </c>
      <c r="D42" s="46">
        <v>37844</v>
      </c>
      <c r="E42" s="42">
        <f>VLOOKUP(B42,[1]Sheet1!B$4:E$1531,4,0)</f>
        <v>90</v>
      </c>
      <c r="F42" s="42">
        <f>VLOOKUP(B42,[1]Sheet1!B$4:F$1531,5,0)</f>
        <v>90</v>
      </c>
      <c r="G42" s="42">
        <f>VLOOKUP(B42,[1]Sheet1!B$4:G$1531,6,0)</f>
        <v>90</v>
      </c>
      <c r="H42" s="42">
        <f>VLOOKUP(B42,[1]Sheet1!B$4:H$1531,7,0)</f>
        <v>90</v>
      </c>
      <c r="I42" s="47" t="str">
        <f t="shared" si="0"/>
        <v>Xuất sắc</v>
      </c>
      <c r="J42" s="42">
        <f>VLOOKUP(B42,[1]Sheet1!B$4:J$1531,9,0)</f>
        <v>90</v>
      </c>
      <c r="K42" s="47" t="str">
        <f t="shared" si="1"/>
        <v>Xuất sắc</v>
      </c>
    </row>
    <row r="43" spans="1:11" ht="18.75" customHeight="1" x14ac:dyDescent="0.25">
      <c r="A43" s="13">
        <v>31</v>
      </c>
      <c r="B43" s="44" t="s">
        <v>195</v>
      </c>
      <c r="C43" s="45" t="s">
        <v>196</v>
      </c>
      <c r="D43" s="46">
        <v>37914</v>
      </c>
      <c r="E43" s="42">
        <f>VLOOKUP(B43,[1]Sheet1!B$4:E$1531,4,0)</f>
        <v>80</v>
      </c>
      <c r="F43" s="42">
        <f>VLOOKUP(B43,[1]Sheet1!B$4:F$1531,5,0)</f>
        <v>80</v>
      </c>
      <c r="G43" s="42">
        <f>VLOOKUP(B43,[1]Sheet1!B$4:G$1531,6,0)</f>
        <v>80</v>
      </c>
      <c r="H43" s="42">
        <f>VLOOKUP(B43,[1]Sheet1!B$4:H$1531,7,0)</f>
        <v>80</v>
      </c>
      <c r="I43" s="47" t="str">
        <f t="shared" si="0"/>
        <v>Tốt</v>
      </c>
      <c r="J43" s="42">
        <f>VLOOKUP(B43,[1]Sheet1!B$4:J$1531,9,0)</f>
        <v>80</v>
      </c>
      <c r="K43" s="47" t="str">
        <f t="shared" si="1"/>
        <v>Tốt</v>
      </c>
    </row>
    <row r="44" spans="1:11" ht="18.75" customHeight="1" x14ac:dyDescent="0.25">
      <c r="A44" s="13">
        <v>32</v>
      </c>
      <c r="B44" s="44" t="s">
        <v>197</v>
      </c>
      <c r="C44" s="45" t="s">
        <v>198</v>
      </c>
      <c r="D44" s="46">
        <v>37631</v>
      </c>
      <c r="E44" s="42">
        <f>VLOOKUP(B44,[1]Sheet1!B$4:E$1531,4,0)</f>
        <v>90</v>
      </c>
      <c r="F44" s="42">
        <f>VLOOKUP(B44,[1]Sheet1!B$4:F$1531,5,0)</f>
        <v>90</v>
      </c>
      <c r="G44" s="42">
        <f>VLOOKUP(B44,[1]Sheet1!B$4:G$1531,6,0)</f>
        <v>90</v>
      </c>
      <c r="H44" s="42">
        <f>VLOOKUP(B44,[1]Sheet1!B$4:H$1531,7,0)</f>
        <v>90</v>
      </c>
      <c r="I44" s="47" t="str">
        <f t="shared" si="0"/>
        <v>Xuất sắc</v>
      </c>
      <c r="J44" s="42">
        <f>VLOOKUP(B44,[1]Sheet1!B$4:J$1531,9,0)</f>
        <v>90</v>
      </c>
      <c r="K44" s="47" t="str">
        <f t="shared" si="1"/>
        <v>Xuất sắc</v>
      </c>
    </row>
    <row r="45" spans="1:11" ht="18.75" customHeight="1" x14ac:dyDescent="0.25">
      <c r="A45" s="13">
        <v>33</v>
      </c>
      <c r="B45" s="44" t="s">
        <v>199</v>
      </c>
      <c r="C45" s="45" t="s">
        <v>200</v>
      </c>
      <c r="D45" s="46">
        <v>37729</v>
      </c>
      <c r="E45" s="42">
        <f>VLOOKUP(B45,[1]Sheet1!B$4:E$1531,4,0)</f>
        <v>80</v>
      </c>
      <c r="F45" s="42">
        <f>VLOOKUP(B45,[1]Sheet1!B$4:F$1531,5,0)</f>
        <v>80</v>
      </c>
      <c r="G45" s="42">
        <f>VLOOKUP(B45,[1]Sheet1!B$4:G$1531,6,0)</f>
        <v>80</v>
      </c>
      <c r="H45" s="42">
        <f>VLOOKUP(B45,[1]Sheet1!B$4:H$1531,7,0)</f>
        <v>80</v>
      </c>
      <c r="I45" s="47" t="str">
        <f t="shared" si="0"/>
        <v>Tốt</v>
      </c>
      <c r="J45" s="42">
        <f>VLOOKUP(B45,[1]Sheet1!B$4:J$1531,9,0)</f>
        <v>80</v>
      </c>
      <c r="K45" s="47" t="str">
        <f t="shared" si="1"/>
        <v>Tốt</v>
      </c>
    </row>
    <row r="46" spans="1:11" ht="18.75" customHeight="1" x14ac:dyDescent="0.25">
      <c r="A46" s="13">
        <v>34</v>
      </c>
      <c r="B46" s="44" t="s">
        <v>201</v>
      </c>
      <c r="C46" s="45" t="s">
        <v>202</v>
      </c>
      <c r="D46" s="46">
        <v>37677</v>
      </c>
      <c r="E46" s="42">
        <f>VLOOKUP(B46,[1]Sheet1!B$4:E$1531,4,0)</f>
        <v>0</v>
      </c>
      <c r="F46" s="42">
        <f>VLOOKUP(B46,[1]Sheet1!B$4:F$1531,5,0)</f>
        <v>0</v>
      </c>
      <c r="G46" s="42">
        <f>VLOOKUP(B46,[1]Sheet1!B$4:G$1531,6,0)</f>
        <v>0</v>
      </c>
      <c r="H46" s="42">
        <f>VLOOKUP(B46,[1]Sheet1!B$4:H$1531,7,0)</f>
        <v>0</v>
      </c>
      <c r="I46" s="47" t="str">
        <f t="shared" si="0"/>
        <v>Kém</v>
      </c>
      <c r="J46" s="42">
        <f>VLOOKUP(B46,[1]Sheet1!B$4:J$1531,9,0)</f>
        <v>0</v>
      </c>
      <c r="K46" s="47" t="str">
        <f t="shared" si="1"/>
        <v>Kém</v>
      </c>
    </row>
    <row r="47" spans="1:11" ht="18.75" customHeight="1" x14ac:dyDescent="0.25">
      <c r="A47" s="13">
        <v>35</v>
      </c>
      <c r="B47" s="44" t="s">
        <v>203</v>
      </c>
      <c r="C47" s="45" t="s">
        <v>204</v>
      </c>
      <c r="D47" s="46">
        <v>37980</v>
      </c>
      <c r="E47" s="42">
        <f>VLOOKUP(B47,[1]Sheet1!B$4:E$1531,4,0)</f>
        <v>80</v>
      </c>
      <c r="F47" s="42">
        <f>VLOOKUP(B47,[1]Sheet1!B$4:F$1531,5,0)</f>
        <v>80</v>
      </c>
      <c r="G47" s="42">
        <f>VLOOKUP(B47,[1]Sheet1!B$4:G$1531,6,0)</f>
        <v>80</v>
      </c>
      <c r="H47" s="42">
        <f>VLOOKUP(B47,[1]Sheet1!B$4:H$1531,7,0)</f>
        <v>80</v>
      </c>
      <c r="I47" s="47" t="str">
        <f t="shared" si="0"/>
        <v>Tốt</v>
      </c>
      <c r="J47" s="42">
        <f>VLOOKUP(B47,[1]Sheet1!B$4:J$1531,9,0)</f>
        <v>80</v>
      </c>
      <c r="K47" s="47" t="str">
        <f t="shared" si="1"/>
        <v>Tốt</v>
      </c>
    </row>
    <row r="48" spans="1:11" ht="18.75" customHeight="1" x14ac:dyDescent="0.25">
      <c r="A48" s="13">
        <v>36</v>
      </c>
      <c r="B48" s="44" t="s">
        <v>205</v>
      </c>
      <c r="C48" s="45" t="s">
        <v>206</v>
      </c>
      <c r="D48" s="46">
        <v>37858</v>
      </c>
      <c r="E48" s="42">
        <f>VLOOKUP(B48,[1]Sheet1!B$4:E$1531,4,0)</f>
        <v>90</v>
      </c>
      <c r="F48" s="42">
        <f>VLOOKUP(B48,[1]Sheet1!B$4:F$1531,5,0)</f>
        <v>90</v>
      </c>
      <c r="G48" s="42">
        <f>VLOOKUP(B48,[1]Sheet1!B$4:G$1531,6,0)</f>
        <v>90</v>
      </c>
      <c r="H48" s="42">
        <f>VLOOKUP(B48,[1]Sheet1!B$4:H$1531,7,0)</f>
        <v>90</v>
      </c>
      <c r="I48" s="47" t="str">
        <f t="shared" si="0"/>
        <v>Xuất sắc</v>
      </c>
      <c r="J48" s="42">
        <f>VLOOKUP(B48,[1]Sheet1!B$4:J$1531,9,0)</f>
        <v>90</v>
      </c>
      <c r="K48" s="47" t="str">
        <f t="shared" si="1"/>
        <v>Xuất sắc</v>
      </c>
    </row>
    <row r="49" spans="1:11" ht="18.75" customHeight="1" x14ac:dyDescent="0.25">
      <c r="A49" s="13">
        <v>37</v>
      </c>
      <c r="B49" s="44" t="s">
        <v>207</v>
      </c>
      <c r="C49" s="45" t="s">
        <v>208</v>
      </c>
      <c r="D49" s="46">
        <v>37745</v>
      </c>
      <c r="E49" s="42">
        <f>VLOOKUP(B49,[1]Sheet1!B$4:E$1531,4,0)</f>
        <v>90</v>
      </c>
      <c r="F49" s="42">
        <f>VLOOKUP(B49,[1]Sheet1!B$4:F$1531,5,0)</f>
        <v>90</v>
      </c>
      <c r="G49" s="42">
        <f>VLOOKUP(B49,[1]Sheet1!B$4:G$1531,6,0)</f>
        <v>90</v>
      </c>
      <c r="H49" s="42">
        <f>VLOOKUP(B49,[1]Sheet1!B$4:H$1531,7,0)</f>
        <v>90</v>
      </c>
      <c r="I49" s="47" t="str">
        <f t="shared" si="0"/>
        <v>Xuất sắc</v>
      </c>
      <c r="J49" s="42">
        <f>VLOOKUP(B49,[1]Sheet1!B$4:J$1531,9,0)</f>
        <v>90</v>
      </c>
      <c r="K49" s="47" t="str">
        <f t="shared" si="1"/>
        <v>Xuất sắc</v>
      </c>
    </row>
    <row r="50" spans="1:11" ht="18.75" customHeight="1" x14ac:dyDescent="0.25">
      <c r="A50" s="13">
        <v>38</v>
      </c>
      <c r="B50" s="44" t="s">
        <v>209</v>
      </c>
      <c r="C50" s="45" t="s">
        <v>210</v>
      </c>
      <c r="D50" s="46">
        <v>37876</v>
      </c>
      <c r="E50" s="42">
        <f>VLOOKUP(B50,[1]Sheet1!B$4:E$1531,4,0)</f>
        <v>75</v>
      </c>
      <c r="F50" s="42">
        <f>VLOOKUP(B50,[1]Sheet1!B$4:F$1531,5,0)</f>
        <v>75</v>
      </c>
      <c r="G50" s="42">
        <f>VLOOKUP(B50,[1]Sheet1!B$4:G$1531,6,0)</f>
        <v>75</v>
      </c>
      <c r="H50" s="42">
        <f>VLOOKUP(B50,[1]Sheet1!B$4:H$1531,7,0)</f>
        <v>75</v>
      </c>
      <c r="I50" s="47" t="str">
        <f t="shared" si="0"/>
        <v>Khá</v>
      </c>
      <c r="J50" s="42">
        <f>VLOOKUP(B50,[1]Sheet1!B$4:J$1531,9,0)</f>
        <v>75</v>
      </c>
      <c r="K50" s="47" t="str">
        <f t="shared" si="1"/>
        <v>Khá</v>
      </c>
    </row>
    <row r="51" spans="1:11" ht="18.75" customHeight="1" x14ac:dyDescent="0.25">
      <c r="A51" s="13">
        <v>39</v>
      </c>
      <c r="B51" s="44" t="s">
        <v>211</v>
      </c>
      <c r="C51" s="45" t="s">
        <v>212</v>
      </c>
      <c r="D51" s="46">
        <v>37908</v>
      </c>
      <c r="E51" s="42">
        <f>VLOOKUP(B51,[1]Sheet1!B$4:E$1531,4,0)</f>
        <v>0</v>
      </c>
      <c r="F51" s="42">
        <f>VLOOKUP(B51,[1]Sheet1!B$4:F$1531,5,0)</f>
        <v>0</v>
      </c>
      <c r="G51" s="42">
        <f>VLOOKUP(B51,[1]Sheet1!B$4:G$1531,6,0)</f>
        <v>0</v>
      </c>
      <c r="H51" s="42">
        <f>VLOOKUP(B51,[1]Sheet1!B$4:H$1531,7,0)</f>
        <v>0</v>
      </c>
      <c r="I51" s="47" t="str">
        <f t="shared" si="0"/>
        <v>Kém</v>
      </c>
      <c r="J51" s="42">
        <f>VLOOKUP(B51,[1]Sheet1!B$4:J$1531,9,0)</f>
        <v>0</v>
      </c>
      <c r="K51" s="47" t="str">
        <f t="shared" si="1"/>
        <v>Kém</v>
      </c>
    </row>
    <row r="52" spans="1:11" ht="18.75" customHeight="1" x14ac:dyDescent="0.25">
      <c r="A52" s="13">
        <v>40</v>
      </c>
      <c r="B52" s="44" t="s">
        <v>213</v>
      </c>
      <c r="C52" s="45" t="s">
        <v>214</v>
      </c>
      <c r="D52" s="46">
        <v>37685</v>
      </c>
      <c r="E52" s="42">
        <f>VLOOKUP(B52,[1]Sheet1!B$4:E$1531,4,0)</f>
        <v>90</v>
      </c>
      <c r="F52" s="42">
        <f>VLOOKUP(B52,[1]Sheet1!B$4:F$1531,5,0)</f>
        <v>90</v>
      </c>
      <c r="G52" s="42">
        <f>VLOOKUP(B52,[1]Sheet1!B$4:G$1531,6,0)</f>
        <v>90</v>
      </c>
      <c r="H52" s="42">
        <f>VLOOKUP(B52,[1]Sheet1!B$4:H$1531,7,0)</f>
        <v>90</v>
      </c>
      <c r="I52" s="47" t="str">
        <f t="shared" si="0"/>
        <v>Xuất sắc</v>
      </c>
      <c r="J52" s="42">
        <f>VLOOKUP(B52,[1]Sheet1!B$4:J$1531,9,0)</f>
        <v>90</v>
      </c>
      <c r="K52" s="47" t="str">
        <f t="shared" si="1"/>
        <v>Xuất sắc</v>
      </c>
    </row>
    <row r="53" spans="1:11" ht="18.75" customHeight="1" x14ac:dyDescent="0.25">
      <c r="A53" s="13">
        <v>41</v>
      </c>
      <c r="B53" s="44" t="s">
        <v>215</v>
      </c>
      <c r="C53" s="45" t="s">
        <v>216</v>
      </c>
      <c r="D53" s="46">
        <v>37609</v>
      </c>
      <c r="E53" s="42">
        <f>VLOOKUP(B53,[1]Sheet1!B$4:E$1531,4,0)</f>
        <v>80</v>
      </c>
      <c r="F53" s="42">
        <f>VLOOKUP(B53,[1]Sheet1!B$4:F$1531,5,0)</f>
        <v>80</v>
      </c>
      <c r="G53" s="42">
        <f>VLOOKUP(B53,[1]Sheet1!B$4:G$1531,6,0)</f>
        <v>80</v>
      </c>
      <c r="H53" s="42">
        <f>VLOOKUP(B53,[1]Sheet1!B$4:H$1531,7,0)</f>
        <v>80</v>
      </c>
      <c r="I53" s="47" t="str">
        <f t="shared" si="0"/>
        <v>Tốt</v>
      </c>
      <c r="J53" s="42">
        <f>VLOOKUP(B53,[1]Sheet1!B$4:J$1531,9,0)</f>
        <v>80</v>
      </c>
      <c r="K53" s="47" t="str">
        <f t="shared" si="1"/>
        <v>Tốt</v>
      </c>
    </row>
    <row r="54" spans="1:11" ht="18.75" customHeight="1" x14ac:dyDescent="0.25">
      <c r="A54" s="13">
        <v>42</v>
      </c>
      <c r="B54" s="44" t="s">
        <v>217</v>
      </c>
      <c r="C54" s="45" t="s">
        <v>218</v>
      </c>
      <c r="D54" s="46">
        <v>37792</v>
      </c>
      <c r="E54" s="42">
        <f>VLOOKUP(B54,[1]Sheet1!B$4:E$1531,4,0)</f>
        <v>87</v>
      </c>
      <c r="F54" s="42">
        <f>VLOOKUP(B54,[1]Sheet1!B$4:F$1531,5,0)</f>
        <v>87</v>
      </c>
      <c r="G54" s="42">
        <f>VLOOKUP(B54,[1]Sheet1!B$4:G$1531,6,0)</f>
        <v>87</v>
      </c>
      <c r="H54" s="42">
        <f>VLOOKUP(B54,[1]Sheet1!B$4:H$1531,7,0)</f>
        <v>87</v>
      </c>
      <c r="I54" s="47" t="str">
        <f t="shared" si="0"/>
        <v>Tốt</v>
      </c>
      <c r="J54" s="42">
        <f>VLOOKUP(B54,[1]Sheet1!B$4:J$1531,9,0)</f>
        <v>87</v>
      </c>
      <c r="K54" s="47" t="str">
        <f t="shared" si="1"/>
        <v>Tốt</v>
      </c>
    </row>
    <row r="55" spans="1:11" ht="18.75" customHeight="1" x14ac:dyDescent="0.25">
      <c r="A55" s="13">
        <v>43</v>
      </c>
      <c r="B55" s="44" t="s">
        <v>219</v>
      </c>
      <c r="C55" s="45" t="s">
        <v>220</v>
      </c>
      <c r="D55" s="46">
        <v>37941</v>
      </c>
      <c r="E55" s="42">
        <f>VLOOKUP(B55,[1]Sheet1!B$4:E$1531,4,0)</f>
        <v>70</v>
      </c>
      <c r="F55" s="42">
        <v>75</v>
      </c>
      <c r="G55" s="42">
        <v>75</v>
      </c>
      <c r="H55" s="42">
        <v>75</v>
      </c>
      <c r="I55" s="47" t="str">
        <f t="shared" si="0"/>
        <v>Khá</v>
      </c>
      <c r="J55" s="42">
        <v>75</v>
      </c>
      <c r="K55" s="47" t="str">
        <f t="shared" si="1"/>
        <v>Khá</v>
      </c>
    </row>
    <row r="56" spans="1:11" ht="18.75" customHeight="1" x14ac:dyDescent="0.25">
      <c r="A56" s="13">
        <v>44</v>
      </c>
      <c r="B56" s="44" t="s">
        <v>221</v>
      </c>
      <c r="C56" s="45" t="s">
        <v>222</v>
      </c>
      <c r="D56" s="46">
        <v>37642</v>
      </c>
      <c r="E56" s="42">
        <f>VLOOKUP(B56,[1]Sheet1!B$4:E$1531,4,0)</f>
        <v>92</v>
      </c>
      <c r="F56" s="42">
        <f>VLOOKUP(B56,[1]Sheet1!B$4:F$1531,5,0)</f>
        <v>92</v>
      </c>
      <c r="G56" s="42">
        <f>VLOOKUP(B56,[1]Sheet1!B$4:G$1531,6,0)</f>
        <v>92</v>
      </c>
      <c r="H56" s="42">
        <f>VLOOKUP(B56,[1]Sheet1!B$4:H$1531,7,0)</f>
        <v>92</v>
      </c>
      <c r="I56" s="47" t="str">
        <f t="shared" si="0"/>
        <v>Xuất sắc</v>
      </c>
      <c r="J56" s="42">
        <f>VLOOKUP(B56,[1]Sheet1!B$4:J$1531,9,0)</f>
        <v>92</v>
      </c>
      <c r="K56" s="47" t="str">
        <f t="shared" si="1"/>
        <v>Xuất sắc</v>
      </c>
    </row>
    <row r="57" spans="1:11" ht="18.75" customHeight="1" x14ac:dyDescent="0.25">
      <c r="A57" s="13">
        <v>45</v>
      </c>
      <c r="B57" s="44" t="s">
        <v>223</v>
      </c>
      <c r="C57" s="45" t="s">
        <v>224</v>
      </c>
      <c r="D57" s="46">
        <v>37820</v>
      </c>
      <c r="E57" s="42">
        <f>VLOOKUP(B57,[1]Sheet1!B$4:E$1531,4,0)</f>
        <v>90</v>
      </c>
      <c r="F57" s="42">
        <f>VLOOKUP(B57,[1]Sheet1!B$4:F$1531,5,0)</f>
        <v>90</v>
      </c>
      <c r="G57" s="42">
        <f>VLOOKUP(B57,[1]Sheet1!B$4:G$1531,6,0)</f>
        <v>90</v>
      </c>
      <c r="H57" s="42">
        <f>VLOOKUP(B57,[1]Sheet1!B$4:H$1531,7,0)</f>
        <v>90</v>
      </c>
      <c r="I57" s="47" t="str">
        <f t="shared" si="0"/>
        <v>Xuất sắc</v>
      </c>
      <c r="J57" s="42">
        <f>VLOOKUP(B57,[1]Sheet1!B$4:J$1531,9,0)</f>
        <v>90</v>
      </c>
      <c r="K57" s="47" t="str">
        <f t="shared" si="1"/>
        <v>Xuất sắc</v>
      </c>
    </row>
    <row r="58" spans="1:11" ht="18.75" customHeight="1" x14ac:dyDescent="0.25">
      <c r="A58" s="13">
        <v>46</v>
      </c>
      <c r="B58" s="44" t="s">
        <v>225</v>
      </c>
      <c r="C58" s="45" t="s">
        <v>226</v>
      </c>
      <c r="D58" s="46">
        <v>37661</v>
      </c>
      <c r="E58" s="42">
        <f>VLOOKUP(B58,[1]Sheet1!B$4:E$1531,4,0)</f>
        <v>80</v>
      </c>
      <c r="F58" s="42">
        <f>VLOOKUP(B58,[1]Sheet1!B$4:F$1531,5,0)</f>
        <v>80</v>
      </c>
      <c r="G58" s="42">
        <f>VLOOKUP(B58,[1]Sheet1!B$4:G$1531,6,0)</f>
        <v>80</v>
      </c>
      <c r="H58" s="42">
        <f>VLOOKUP(B58,[1]Sheet1!B$4:H$1531,7,0)</f>
        <v>80</v>
      </c>
      <c r="I58" s="47" t="str">
        <f t="shared" si="0"/>
        <v>Tốt</v>
      </c>
      <c r="J58" s="42">
        <f>VLOOKUP(B58,[1]Sheet1!B$4:J$1531,9,0)</f>
        <v>80</v>
      </c>
      <c r="K58" s="47" t="str">
        <f t="shared" si="1"/>
        <v>Tốt</v>
      </c>
    </row>
    <row r="59" spans="1:11" ht="18.75" customHeight="1" x14ac:dyDescent="0.25">
      <c r="A59" s="13">
        <v>47</v>
      </c>
      <c r="B59" s="44" t="s">
        <v>227</v>
      </c>
      <c r="C59" s="45" t="s">
        <v>228</v>
      </c>
      <c r="D59" s="46">
        <v>37915</v>
      </c>
      <c r="E59" s="42">
        <f>VLOOKUP(B59,[1]Sheet1!B$4:E$1531,4,0)</f>
        <v>90</v>
      </c>
      <c r="F59" s="42">
        <f>VLOOKUP(B59,[1]Sheet1!B$4:F$1531,5,0)</f>
        <v>90</v>
      </c>
      <c r="G59" s="42">
        <f>VLOOKUP(B59,[1]Sheet1!B$4:G$1531,6,0)</f>
        <v>90</v>
      </c>
      <c r="H59" s="42">
        <f>VLOOKUP(B59,[1]Sheet1!B$4:H$1531,7,0)</f>
        <v>90</v>
      </c>
      <c r="I59" s="47" t="str">
        <f t="shared" si="0"/>
        <v>Xuất sắc</v>
      </c>
      <c r="J59" s="42">
        <f>VLOOKUP(B59,[1]Sheet1!B$4:J$1531,9,0)</f>
        <v>90</v>
      </c>
      <c r="K59" s="47" t="str">
        <f t="shared" si="1"/>
        <v>Xuất sắc</v>
      </c>
    </row>
    <row r="60" spans="1:11" ht="18.75" customHeight="1" x14ac:dyDescent="0.25">
      <c r="A60" s="13">
        <v>48</v>
      </c>
      <c r="B60" s="44" t="s">
        <v>229</v>
      </c>
      <c r="C60" s="45" t="s">
        <v>230</v>
      </c>
      <c r="D60" s="46">
        <v>37972</v>
      </c>
      <c r="E60" s="42">
        <f>VLOOKUP(B60,[1]Sheet1!B$4:E$1531,4,0)</f>
        <v>70</v>
      </c>
      <c r="F60" s="42">
        <f>VLOOKUP(B60,[1]Sheet1!B$4:F$1531,5,0)</f>
        <v>70</v>
      </c>
      <c r="G60" s="42">
        <f>VLOOKUP(B60,[1]Sheet1!B$4:G$1531,6,0)</f>
        <v>70</v>
      </c>
      <c r="H60" s="42">
        <f>VLOOKUP(B60,[1]Sheet1!B$4:H$1531,7,0)</f>
        <v>70</v>
      </c>
      <c r="I60" s="47" t="str">
        <f t="shared" si="0"/>
        <v>Khá</v>
      </c>
      <c r="J60" s="42">
        <f>VLOOKUP(B60,[1]Sheet1!B$4:J$1531,9,0)</f>
        <v>70</v>
      </c>
      <c r="K60" s="47" t="str">
        <f t="shared" si="1"/>
        <v>Khá</v>
      </c>
    </row>
    <row r="61" spans="1:11" ht="18.75" customHeight="1" x14ac:dyDescent="0.25">
      <c r="A61" s="13">
        <v>49</v>
      </c>
      <c r="B61" s="44" t="s">
        <v>231</v>
      </c>
      <c r="C61" s="45" t="s">
        <v>232</v>
      </c>
      <c r="D61" s="46">
        <v>37877</v>
      </c>
      <c r="E61" s="42">
        <f>VLOOKUP(B61,[1]Sheet1!B$4:E$1531,4,0)</f>
        <v>90</v>
      </c>
      <c r="F61" s="42">
        <f>VLOOKUP(B61,[1]Sheet1!B$4:F$1531,5,0)</f>
        <v>90</v>
      </c>
      <c r="G61" s="42">
        <f>VLOOKUP(B61,[1]Sheet1!B$4:G$1531,6,0)</f>
        <v>90</v>
      </c>
      <c r="H61" s="42">
        <f>VLOOKUP(B61,[1]Sheet1!B$4:H$1531,7,0)</f>
        <v>90</v>
      </c>
      <c r="I61" s="47" t="str">
        <f t="shared" si="0"/>
        <v>Xuất sắc</v>
      </c>
      <c r="J61" s="42">
        <f>VLOOKUP(B61,[1]Sheet1!B$4:J$1531,9,0)</f>
        <v>90</v>
      </c>
      <c r="K61" s="47" t="str">
        <f t="shared" si="1"/>
        <v>Xuất sắc</v>
      </c>
    </row>
    <row r="62" spans="1:11" ht="18.75" customHeight="1" x14ac:dyDescent="0.25">
      <c r="A62" s="13">
        <v>50</v>
      </c>
      <c r="B62" s="44" t="s">
        <v>233</v>
      </c>
      <c r="C62" s="45" t="s">
        <v>234</v>
      </c>
      <c r="D62" s="46">
        <v>37813</v>
      </c>
      <c r="E62" s="42">
        <f>VLOOKUP(B62,[1]Sheet1!B$4:E$1531,4,0)</f>
        <v>0</v>
      </c>
      <c r="F62" s="42">
        <f>VLOOKUP(B62,[1]Sheet1!B$4:F$1531,5,0)</f>
        <v>0</v>
      </c>
      <c r="G62" s="42">
        <f>VLOOKUP(B62,[1]Sheet1!B$4:G$1531,6,0)</f>
        <v>0</v>
      </c>
      <c r="H62" s="42">
        <f>VLOOKUP(B62,[1]Sheet1!B$4:H$1531,7,0)</f>
        <v>0</v>
      </c>
      <c r="I62" s="47" t="str">
        <f t="shared" si="0"/>
        <v>Kém</v>
      </c>
      <c r="J62" s="42">
        <f>VLOOKUP(B62,[1]Sheet1!B$4:J$1531,9,0)</f>
        <v>0</v>
      </c>
      <c r="K62" s="47" t="str">
        <f t="shared" si="1"/>
        <v>Kém</v>
      </c>
    </row>
    <row r="63" spans="1:11" ht="18.75" customHeight="1" x14ac:dyDescent="0.25">
      <c r="A63" s="13">
        <v>51</v>
      </c>
      <c r="B63" s="44" t="s">
        <v>235</v>
      </c>
      <c r="C63" s="45" t="s">
        <v>236</v>
      </c>
      <c r="D63" s="46">
        <v>37714</v>
      </c>
      <c r="E63" s="42">
        <f>VLOOKUP(B63,[1]Sheet1!B$4:E$1531,4,0)</f>
        <v>85</v>
      </c>
      <c r="F63" s="42">
        <f>VLOOKUP(B63,[1]Sheet1!B$4:F$1531,5,0)</f>
        <v>85</v>
      </c>
      <c r="G63" s="42">
        <f>VLOOKUP(B63,[1]Sheet1!B$4:G$1531,6,0)</f>
        <v>85</v>
      </c>
      <c r="H63" s="42">
        <f>VLOOKUP(B63,[1]Sheet1!B$4:H$1531,7,0)</f>
        <v>85</v>
      </c>
      <c r="I63" s="47" t="str">
        <f t="shared" si="0"/>
        <v>Tốt</v>
      </c>
      <c r="J63" s="42">
        <f>VLOOKUP(B63,[1]Sheet1!B$4:J$1531,9,0)</f>
        <v>85</v>
      </c>
      <c r="K63" s="47" t="str">
        <f t="shared" si="1"/>
        <v>Tốt</v>
      </c>
    </row>
    <row r="64" spans="1:11" ht="18.75" customHeight="1" x14ac:dyDescent="0.25">
      <c r="A64" s="13">
        <v>52</v>
      </c>
      <c r="B64" s="44" t="s">
        <v>237</v>
      </c>
      <c r="C64" s="45" t="s">
        <v>238</v>
      </c>
      <c r="D64" s="46">
        <v>34439</v>
      </c>
      <c r="E64" s="42">
        <f>VLOOKUP(B64,[1]Sheet1!B$4:E$1531,4,0)</f>
        <v>70</v>
      </c>
      <c r="F64" s="42">
        <f>VLOOKUP(B64,[1]Sheet1!B$4:F$1531,5,0)</f>
        <v>70</v>
      </c>
      <c r="G64" s="42">
        <f>VLOOKUP(B64,[1]Sheet1!B$4:G$1531,6,0)</f>
        <v>70</v>
      </c>
      <c r="H64" s="42">
        <f>VLOOKUP(B64,[1]Sheet1!B$4:H$1531,7,0)</f>
        <v>70</v>
      </c>
      <c r="I64" s="47" t="str">
        <f t="shared" si="0"/>
        <v>Khá</v>
      </c>
      <c r="J64" s="42">
        <f>VLOOKUP(B64,[1]Sheet1!B$4:J$1531,9,0)</f>
        <v>70</v>
      </c>
      <c r="K64" s="47" t="str">
        <f t="shared" si="1"/>
        <v>Khá</v>
      </c>
    </row>
    <row r="65" spans="1:11" ht="18.75" customHeight="1" x14ac:dyDescent="0.25">
      <c r="A65" s="13">
        <v>53</v>
      </c>
      <c r="B65" s="44" t="s">
        <v>239</v>
      </c>
      <c r="C65" s="45" t="s">
        <v>240</v>
      </c>
      <c r="D65" s="46">
        <v>37831</v>
      </c>
      <c r="E65" s="42">
        <f>VLOOKUP(B65,[1]Sheet1!B$4:E$1531,4,0)</f>
        <v>85</v>
      </c>
      <c r="F65" s="42">
        <f>VLOOKUP(B65,[1]Sheet1!B$4:F$1531,5,0)</f>
        <v>85</v>
      </c>
      <c r="G65" s="42">
        <f>VLOOKUP(B65,[1]Sheet1!B$4:G$1531,6,0)</f>
        <v>85</v>
      </c>
      <c r="H65" s="42">
        <f>VLOOKUP(B65,[1]Sheet1!B$4:H$1531,7,0)</f>
        <v>85</v>
      </c>
      <c r="I65" s="47" t="str">
        <f t="shared" si="0"/>
        <v>Tốt</v>
      </c>
      <c r="J65" s="42">
        <f>VLOOKUP(B65,[1]Sheet1!B$4:J$1531,9,0)</f>
        <v>85</v>
      </c>
      <c r="K65" s="47" t="str">
        <f t="shared" si="1"/>
        <v>Tốt</v>
      </c>
    </row>
    <row r="66" spans="1:11" ht="18.75" customHeight="1" x14ac:dyDescent="0.25">
      <c r="A66" s="13">
        <v>54</v>
      </c>
      <c r="B66" s="44" t="s">
        <v>241</v>
      </c>
      <c r="C66" s="45" t="s">
        <v>242</v>
      </c>
      <c r="D66" s="46">
        <v>34611</v>
      </c>
      <c r="E66" s="42">
        <f>VLOOKUP(B66,[1]Sheet1!B$4:E$1531,4,0)</f>
        <v>80</v>
      </c>
      <c r="F66" s="42">
        <f>VLOOKUP(B66,[1]Sheet1!B$4:F$1531,5,0)</f>
        <v>80</v>
      </c>
      <c r="G66" s="42">
        <f>VLOOKUP(B66,[1]Sheet1!B$4:G$1531,6,0)</f>
        <v>80</v>
      </c>
      <c r="H66" s="42">
        <f>VLOOKUP(B66,[1]Sheet1!B$4:H$1531,7,0)</f>
        <v>80</v>
      </c>
      <c r="I66" s="47" t="str">
        <f t="shared" si="0"/>
        <v>Tốt</v>
      </c>
      <c r="J66" s="42">
        <f>VLOOKUP(B66,[1]Sheet1!B$4:J$1531,9,0)</f>
        <v>80</v>
      </c>
      <c r="K66" s="47" t="str">
        <f t="shared" si="1"/>
        <v>Tốt</v>
      </c>
    </row>
    <row r="67" spans="1:11" ht="18.75" customHeight="1" x14ac:dyDescent="0.25">
      <c r="A67" s="13">
        <v>55</v>
      </c>
      <c r="B67" s="44" t="s">
        <v>243</v>
      </c>
      <c r="C67" s="45" t="s">
        <v>244</v>
      </c>
      <c r="D67" s="46">
        <v>37829</v>
      </c>
      <c r="E67" s="42">
        <f>VLOOKUP(B67,[1]Sheet1!B$4:E$1531,4,0)</f>
        <v>90</v>
      </c>
      <c r="F67" s="42">
        <f>VLOOKUP(B67,[1]Sheet1!B$4:F$1531,5,0)</f>
        <v>90</v>
      </c>
      <c r="G67" s="42">
        <f>VLOOKUP(B67,[1]Sheet1!B$4:G$1531,6,0)</f>
        <v>90</v>
      </c>
      <c r="H67" s="42">
        <f>VLOOKUP(B67,[1]Sheet1!B$4:H$1531,7,0)</f>
        <v>90</v>
      </c>
      <c r="I67" s="47" t="str">
        <f t="shared" si="0"/>
        <v>Xuất sắc</v>
      </c>
      <c r="J67" s="42">
        <f>VLOOKUP(B67,[1]Sheet1!B$4:J$1531,9,0)</f>
        <v>90</v>
      </c>
      <c r="K67" s="47" t="str">
        <f t="shared" si="1"/>
        <v>Xuất sắc</v>
      </c>
    </row>
    <row r="68" spans="1:11" ht="18.75" customHeight="1" x14ac:dyDescent="0.25">
      <c r="A68" s="13">
        <v>56</v>
      </c>
      <c r="B68" s="44" t="s">
        <v>245</v>
      </c>
      <c r="C68" s="45" t="s">
        <v>246</v>
      </c>
      <c r="D68" s="46">
        <v>37890</v>
      </c>
      <c r="E68" s="42">
        <f>VLOOKUP(B68,[1]Sheet1!B$4:E$1531,4,0)</f>
        <v>94</v>
      </c>
      <c r="F68" s="42">
        <f>VLOOKUP(B68,[1]Sheet1!B$4:F$1531,5,0)</f>
        <v>94</v>
      </c>
      <c r="G68" s="42">
        <f>VLOOKUP(B68,[1]Sheet1!B$4:G$1531,6,0)</f>
        <v>94</v>
      </c>
      <c r="H68" s="42">
        <f>VLOOKUP(B68,[1]Sheet1!B$4:H$1531,7,0)</f>
        <v>94</v>
      </c>
      <c r="I68" s="47" t="str">
        <f t="shared" si="0"/>
        <v>Xuất sắc</v>
      </c>
      <c r="J68" s="42">
        <f>VLOOKUP(B68,[1]Sheet1!B$4:J$1531,9,0)</f>
        <v>94</v>
      </c>
      <c r="K68" s="47" t="str">
        <f t="shared" si="1"/>
        <v>Xuất sắc</v>
      </c>
    </row>
    <row r="69" spans="1:11" ht="18.75" customHeight="1" x14ac:dyDescent="0.25">
      <c r="A69" s="13">
        <v>57</v>
      </c>
      <c r="B69" s="44" t="s">
        <v>247</v>
      </c>
      <c r="C69" s="45" t="s">
        <v>248</v>
      </c>
      <c r="D69" s="46">
        <v>37664</v>
      </c>
      <c r="E69" s="42">
        <f>VLOOKUP(B69,[1]Sheet1!B$4:E$1531,4,0)</f>
        <v>90</v>
      </c>
      <c r="F69" s="42">
        <f>VLOOKUP(B69,[1]Sheet1!B$4:F$1531,5,0)</f>
        <v>90</v>
      </c>
      <c r="G69" s="42">
        <f>VLOOKUP(B69,[1]Sheet1!B$4:G$1531,6,0)</f>
        <v>90</v>
      </c>
      <c r="H69" s="42">
        <f>VLOOKUP(B69,[1]Sheet1!B$4:H$1531,7,0)</f>
        <v>90</v>
      </c>
      <c r="I69" s="47" t="str">
        <f t="shared" si="0"/>
        <v>Xuất sắc</v>
      </c>
      <c r="J69" s="42">
        <f>VLOOKUP(B69,[1]Sheet1!B$4:J$1531,9,0)</f>
        <v>90</v>
      </c>
      <c r="K69" s="47" t="str">
        <f t="shared" si="1"/>
        <v>Xuất sắc</v>
      </c>
    </row>
    <row r="70" spans="1:11" ht="18.75" customHeight="1" x14ac:dyDescent="0.25">
      <c r="A70" s="13">
        <v>58</v>
      </c>
      <c r="B70" s="44" t="s">
        <v>249</v>
      </c>
      <c r="C70" s="45" t="s">
        <v>250</v>
      </c>
      <c r="D70" s="46">
        <v>37735</v>
      </c>
      <c r="E70" s="42">
        <f>VLOOKUP(B70,[1]Sheet1!B$4:E$1531,4,0)</f>
        <v>80</v>
      </c>
      <c r="F70" s="42">
        <f>VLOOKUP(B70,[1]Sheet1!B$4:F$1531,5,0)</f>
        <v>90</v>
      </c>
      <c r="G70" s="42">
        <f>VLOOKUP(B70,[1]Sheet1!B$4:G$1531,6,0)</f>
        <v>90</v>
      </c>
      <c r="H70" s="42">
        <f>VLOOKUP(B70,[1]Sheet1!B$4:H$1531,7,0)</f>
        <v>90</v>
      </c>
      <c r="I70" s="47" t="str">
        <f t="shared" si="0"/>
        <v>Xuất sắc</v>
      </c>
      <c r="J70" s="42">
        <f>VLOOKUP(B70,[1]Sheet1!B$4:J$1531,9,0)</f>
        <v>90</v>
      </c>
      <c r="K70" s="47" t="str">
        <f t="shared" si="1"/>
        <v>Xuất sắc</v>
      </c>
    </row>
    <row r="71" spans="1:11" ht="18.75" customHeight="1" x14ac:dyDescent="0.25">
      <c r="A71" s="13">
        <v>59</v>
      </c>
      <c r="B71" s="44" t="s">
        <v>251</v>
      </c>
      <c r="C71" s="45" t="s">
        <v>252</v>
      </c>
      <c r="D71" s="46">
        <v>37637</v>
      </c>
      <c r="E71" s="42">
        <f>VLOOKUP(B71,[1]Sheet1!B$4:E$1531,4,0)</f>
        <v>90</v>
      </c>
      <c r="F71" s="42">
        <f>VLOOKUP(B71,[1]Sheet1!B$4:F$1531,5,0)</f>
        <v>90</v>
      </c>
      <c r="G71" s="42">
        <f>VLOOKUP(B71,[1]Sheet1!B$4:G$1531,6,0)</f>
        <v>90</v>
      </c>
      <c r="H71" s="42">
        <f>VLOOKUP(B71,[1]Sheet1!B$4:H$1531,7,0)</f>
        <v>90</v>
      </c>
      <c r="I71" s="47" t="str">
        <f t="shared" si="0"/>
        <v>Xuất sắc</v>
      </c>
      <c r="J71" s="42">
        <f>VLOOKUP(B71,[1]Sheet1!B$4:J$1531,9,0)</f>
        <v>90</v>
      </c>
      <c r="K71" s="47" t="str">
        <f t="shared" si="1"/>
        <v>Xuất sắc</v>
      </c>
    </row>
    <row r="72" spans="1:11" ht="18.75" customHeight="1" x14ac:dyDescent="0.25">
      <c r="A72" s="13">
        <v>60</v>
      </c>
      <c r="B72" s="44" t="s">
        <v>253</v>
      </c>
      <c r="C72" s="45" t="s">
        <v>254</v>
      </c>
      <c r="D72" s="46">
        <v>37881</v>
      </c>
      <c r="E72" s="42">
        <f>VLOOKUP(B72,[1]Sheet1!B$4:E$1531,4,0)</f>
        <v>90</v>
      </c>
      <c r="F72" s="42">
        <f>VLOOKUP(B72,[1]Sheet1!B$4:F$1531,5,0)</f>
        <v>90</v>
      </c>
      <c r="G72" s="42">
        <f>VLOOKUP(B72,[1]Sheet1!B$4:G$1531,6,0)</f>
        <v>90</v>
      </c>
      <c r="H72" s="42">
        <f>VLOOKUP(B72,[1]Sheet1!B$4:H$1531,7,0)</f>
        <v>90</v>
      </c>
      <c r="I72" s="47" t="str">
        <f t="shared" si="0"/>
        <v>Xuất sắc</v>
      </c>
      <c r="J72" s="42">
        <f>VLOOKUP(B72,[1]Sheet1!B$4:J$1531,9,0)</f>
        <v>90</v>
      </c>
      <c r="K72" s="47" t="str">
        <f t="shared" si="1"/>
        <v>Xuất sắc</v>
      </c>
    </row>
    <row r="73" spans="1:11" ht="18.75" customHeight="1" x14ac:dyDescent="0.25">
      <c r="A73" s="13">
        <v>61</v>
      </c>
      <c r="B73" s="44" t="s">
        <v>255</v>
      </c>
      <c r="C73" s="45" t="s">
        <v>256</v>
      </c>
      <c r="D73" s="46">
        <v>37671</v>
      </c>
      <c r="E73" s="42">
        <f>VLOOKUP(B73,[1]Sheet1!B$4:E$1531,4,0)</f>
        <v>90</v>
      </c>
      <c r="F73" s="42">
        <f>VLOOKUP(B73,[1]Sheet1!B$4:F$1531,5,0)</f>
        <v>90</v>
      </c>
      <c r="G73" s="42">
        <f>VLOOKUP(B73,[1]Sheet1!B$4:G$1531,6,0)</f>
        <v>90</v>
      </c>
      <c r="H73" s="42">
        <f>VLOOKUP(B73,[1]Sheet1!B$4:H$1531,7,0)</f>
        <v>90</v>
      </c>
      <c r="I73" s="47" t="str">
        <f t="shared" si="0"/>
        <v>Xuất sắc</v>
      </c>
      <c r="J73" s="42">
        <f>VLOOKUP(B73,[1]Sheet1!B$4:J$1531,9,0)</f>
        <v>90</v>
      </c>
      <c r="K73" s="47" t="str">
        <f t="shared" si="1"/>
        <v>Xuất sắc</v>
      </c>
    </row>
    <row r="74" spans="1:11" ht="18.75" customHeight="1" x14ac:dyDescent="0.25">
      <c r="A74" s="13">
        <v>62</v>
      </c>
      <c r="B74" s="44" t="s">
        <v>257</v>
      </c>
      <c r="C74" s="45" t="s">
        <v>258</v>
      </c>
      <c r="D74" s="46">
        <v>37655</v>
      </c>
      <c r="E74" s="42">
        <f>VLOOKUP(B74,[1]Sheet1!B$4:E$1531,4,0)</f>
        <v>92</v>
      </c>
      <c r="F74" s="42">
        <f>VLOOKUP(B74,[1]Sheet1!B$4:F$1531,5,0)</f>
        <v>92</v>
      </c>
      <c r="G74" s="42">
        <f>VLOOKUP(B74,[1]Sheet1!B$4:G$1531,6,0)</f>
        <v>92</v>
      </c>
      <c r="H74" s="42">
        <f>VLOOKUP(B74,[1]Sheet1!B$4:H$1531,7,0)</f>
        <v>92</v>
      </c>
      <c r="I74" s="47" t="str">
        <f t="shared" si="0"/>
        <v>Xuất sắc</v>
      </c>
      <c r="J74" s="42">
        <f>VLOOKUP(B74,[1]Sheet1!B$4:J$1531,9,0)</f>
        <v>92</v>
      </c>
      <c r="K74" s="47" t="str">
        <f t="shared" si="1"/>
        <v>Xuất sắc</v>
      </c>
    </row>
    <row r="75" spans="1:11" ht="18.75" customHeight="1" x14ac:dyDescent="0.25">
      <c r="A75" s="13">
        <v>63</v>
      </c>
      <c r="B75" s="44" t="s">
        <v>259</v>
      </c>
      <c r="C75" s="45" t="s">
        <v>260</v>
      </c>
      <c r="D75" s="46">
        <v>37687</v>
      </c>
      <c r="E75" s="42">
        <f>VLOOKUP(B75,[1]Sheet1!B$4:E$1531,4,0)</f>
        <v>90</v>
      </c>
      <c r="F75" s="42">
        <f>VLOOKUP(B75,[1]Sheet1!B$4:F$1531,5,0)</f>
        <v>90</v>
      </c>
      <c r="G75" s="42">
        <f>VLOOKUP(B75,[1]Sheet1!B$4:G$1531,6,0)</f>
        <v>90</v>
      </c>
      <c r="H75" s="42">
        <f>VLOOKUP(B75,[1]Sheet1!B$4:H$1531,7,0)</f>
        <v>90</v>
      </c>
      <c r="I75" s="47" t="str">
        <f t="shared" si="0"/>
        <v>Xuất sắc</v>
      </c>
      <c r="J75" s="42">
        <f>VLOOKUP(B75,[1]Sheet1!B$4:J$1531,9,0)</f>
        <v>90</v>
      </c>
      <c r="K75" s="47" t="str">
        <f t="shared" si="1"/>
        <v>Xuất sắc</v>
      </c>
    </row>
    <row r="76" spans="1:11" ht="18.75" customHeight="1" x14ac:dyDescent="0.25">
      <c r="A76" s="13">
        <v>64</v>
      </c>
      <c r="B76" s="44" t="s">
        <v>261</v>
      </c>
      <c r="C76" s="45" t="s">
        <v>262</v>
      </c>
      <c r="D76" s="46">
        <v>37819</v>
      </c>
      <c r="E76" s="42">
        <f>VLOOKUP(B76,[1]Sheet1!B$4:E$1531,4,0)</f>
        <v>80</v>
      </c>
      <c r="F76" s="42">
        <f>VLOOKUP(B76,[1]Sheet1!B$4:F$1531,5,0)</f>
        <v>80</v>
      </c>
      <c r="G76" s="42">
        <f>VLOOKUP(B76,[1]Sheet1!B$4:G$1531,6,0)</f>
        <v>80</v>
      </c>
      <c r="H76" s="42">
        <f>VLOOKUP(B76,[1]Sheet1!B$4:H$1531,7,0)</f>
        <v>80</v>
      </c>
      <c r="I76" s="47" t="str">
        <f t="shared" si="0"/>
        <v>Tốt</v>
      </c>
      <c r="J76" s="42">
        <f>VLOOKUP(B76,[1]Sheet1!B$4:J$1531,9,0)</f>
        <v>80</v>
      </c>
      <c r="K76" s="47" t="str">
        <f t="shared" si="1"/>
        <v>Tốt</v>
      </c>
    </row>
    <row r="77" spans="1:11" ht="18.75" customHeight="1" x14ac:dyDescent="0.25">
      <c r="A77" s="13">
        <v>65</v>
      </c>
      <c r="B77" s="44" t="s">
        <v>263</v>
      </c>
      <c r="C77" s="45" t="s">
        <v>264</v>
      </c>
      <c r="D77" s="46">
        <v>37410</v>
      </c>
      <c r="E77" s="42">
        <f>VLOOKUP(B77,[1]Sheet1!B$4:E$1531,4,0)</f>
        <v>80</v>
      </c>
      <c r="F77" s="42">
        <f>VLOOKUP(B77,[1]Sheet1!B$4:F$1531,5,0)</f>
        <v>80</v>
      </c>
      <c r="G77" s="42">
        <f>VLOOKUP(B77,[1]Sheet1!B$4:G$1531,6,0)</f>
        <v>80</v>
      </c>
      <c r="H77" s="42">
        <f>VLOOKUP(B77,[1]Sheet1!B$4:H$1531,7,0)</f>
        <v>80</v>
      </c>
      <c r="I77" s="47" t="str">
        <f t="shared" ref="I77:I79" si="2">IF(H77&gt;=90,"Xuất sắc",IF(H77&gt;=80,"Tốt", IF(H77&gt;=65,"Khá",IF(H77&gt;=50,"Trung bình", IF(H77&gt;=35, "Yếu", "Kém")))))</f>
        <v>Tốt</v>
      </c>
      <c r="J77" s="42">
        <f>VLOOKUP(B77,[1]Sheet1!B$4:J$1531,9,0)</f>
        <v>80</v>
      </c>
      <c r="K77" s="47" t="str">
        <f t="shared" ref="K77:K79" si="3">IF(J77&gt;=90,"Xuất sắc",IF(J77&gt;=80,"Tốt", IF(J77&gt;=65,"Khá",IF(J77&gt;=50,"Trung bình", IF(J77&gt;=35, "Yếu", "Kém")))))</f>
        <v>Tốt</v>
      </c>
    </row>
    <row r="78" spans="1:11" ht="18.75" customHeight="1" x14ac:dyDescent="0.25">
      <c r="A78" s="13">
        <v>66</v>
      </c>
      <c r="B78" s="44" t="s">
        <v>265</v>
      </c>
      <c r="C78" s="45" t="s">
        <v>266</v>
      </c>
      <c r="D78" s="46">
        <v>37837</v>
      </c>
      <c r="E78" s="42">
        <f>VLOOKUP(B78,[1]Sheet1!B$4:E$1531,4,0)</f>
        <v>90</v>
      </c>
      <c r="F78" s="42">
        <f>VLOOKUP(B78,[1]Sheet1!B$4:F$1531,5,0)</f>
        <v>90</v>
      </c>
      <c r="G78" s="42">
        <f>VLOOKUP(B78,[1]Sheet1!B$4:G$1531,6,0)</f>
        <v>90</v>
      </c>
      <c r="H78" s="42">
        <f>VLOOKUP(B78,[1]Sheet1!B$4:H$1531,7,0)</f>
        <v>90</v>
      </c>
      <c r="I78" s="47" t="str">
        <f t="shared" si="2"/>
        <v>Xuất sắc</v>
      </c>
      <c r="J78" s="42">
        <f>VLOOKUP(B78,[1]Sheet1!B$4:J$1531,9,0)</f>
        <v>90</v>
      </c>
      <c r="K78" s="47" t="str">
        <f t="shared" si="3"/>
        <v>Xuất sắc</v>
      </c>
    </row>
    <row r="79" spans="1:11" ht="18.75" customHeight="1" x14ac:dyDescent="0.25">
      <c r="A79" s="13">
        <v>67</v>
      </c>
      <c r="B79" s="44" t="s">
        <v>267</v>
      </c>
      <c r="C79" s="45" t="s">
        <v>268</v>
      </c>
      <c r="D79" s="46">
        <v>37801</v>
      </c>
      <c r="E79" s="42">
        <f>VLOOKUP(B79,[1]Sheet1!B$4:E$1531,4,0)</f>
        <v>90</v>
      </c>
      <c r="F79" s="42">
        <f>VLOOKUP(B79,[1]Sheet1!B$4:F$1531,5,0)</f>
        <v>90</v>
      </c>
      <c r="G79" s="42">
        <f>VLOOKUP(B79,[1]Sheet1!B$4:G$1531,6,0)</f>
        <v>90</v>
      </c>
      <c r="H79" s="42">
        <f>VLOOKUP(B79,[1]Sheet1!B$4:H$1531,7,0)</f>
        <v>90</v>
      </c>
      <c r="I79" s="47" t="str">
        <f t="shared" si="2"/>
        <v>Xuất sắc</v>
      </c>
      <c r="J79" s="42">
        <f>VLOOKUP(B79,[1]Sheet1!B$4:J$1531,9,0)</f>
        <v>90</v>
      </c>
      <c r="K79" s="47" t="str">
        <f t="shared" si="3"/>
        <v>Xuất sắc</v>
      </c>
    </row>
    <row r="80" spans="1:11" ht="14.25" x14ac:dyDescent="0.2"/>
    <row r="81" spans="1:3" ht="16.5" x14ac:dyDescent="0.2">
      <c r="A81" s="58" t="s">
        <v>269</v>
      </c>
      <c r="B81" s="58"/>
      <c r="C81" s="58"/>
    </row>
  </sheetData>
  <sortState xmlns:xlrd2="http://schemas.microsoft.com/office/spreadsheetml/2017/richdata2" ref="A13:K79">
    <sortCondition ref="B13:B79"/>
  </sortState>
  <mergeCells count="16">
    <mergeCell ref="A6:K6"/>
    <mergeCell ref="A1:C1"/>
    <mergeCell ref="E1:K1"/>
    <mergeCell ref="A2:C2"/>
    <mergeCell ref="E2:K2"/>
    <mergeCell ref="A5:K5"/>
    <mergeCell ref="A81:C8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79">
    <cfRule type="duplicateValues" dxfId="15" priority="7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D5F9A-D663-4F58-A43C-7BD533089EC4}">
  <sheetPr codeName="Sheet4"/>
  <dimension ref="A1:K82"/>
  <sheetViews>
    <sheetView topLeftCell="A39" workbookViewId="0">
      <selection activeCell="N45" sqref="N45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62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50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270</v>
      </c>
      <c r="C13" s="45" t="s">
        <v>271</v>
      </c>
      <c r="D13" s="46">
        <v>37679</v>
      </c>
      <c r="E13" s="42">
        <f>VLOOKUP(B13,[1]Sheet1!B$4:E$1531,4,0)</f>
        <v>90</v>
      </c>
      <c r="F13" s="42">
        <f>VLOOKUP(B13,[1]Sheet1!B$4:F$1531,5,0)</f>
        <v>90</v>
      </c>
      <c r="G13" s="42">
        <f>VLOOKUP(B13,[1]Sheet1!B$4:G$1531,6,0)</f>
        <v>90</v>
      </c>
      <c r="H13" s="42">
        <f>VLOOKUP(B13,[1]Sheet1!B$4:H$1531,7,0)</f>
        <v>90</v>
      </c>
      <c r="I13" s="47" t="str">
        <f t="shared" ref="I13:I76" si="0">IF(H13&gt;=90,"Xuất sắc",IF(H13&gt;=80,"Tốt", IF(H13&gt;=65,"Khá",IF(H13&gt;=50,"Trung bình", IF(H13&gt;=35, "Yếu", "Kém")))))</f>
        <v>Xuất sắc</v>
      </c>
      <c r="J13" s="42">
        <f>VLOOKUP(B13,[1]Sheet1!B$4:J$1531,9,0)</f>
        <v>90</v>
      </c>
      <c r="K13" s="47" t="str">
        <f t="shared" ref="K13:K76" si="1">IF(J13&gt;=90,"Xuất sắc",IF(J13&gt;=80,"Tốt", IF(J13&gt;=65,"Khá",IF(J13&gt;=50,"Trung bình", IF(J13&gt;=35, "Yếu", "Kém")))))</f>
        <v>Xuất sắc</v>
      </c>
    </row>
    <row r="14" spans="1:11" ht="18.75" customHeight="1" x14ac:dyDescent="0.25">
      <c r="A14" s="13">
        <v>2</v>
      </c>
      <c r="B14" s="44" t="s">
        <v>272</v>
      </c>
      <c r="C14" s="45" t="s">
        <v>273</v>
      </c>
      <c r="D14" s="46">
        <v>37774</v>
      </c>
      <c r="E14" s="42">
        <f>VLOOKUP(B14,[1]Sheet1!B$4:E$1531,4,0)</f>
        <v>90</v>
      </c>
      <c r="F14" s="42">
        <f>VLOOKUP(B14,[1]Sheet1!B$4:F$1531,5,0)</f>
        <v>90</v>
      </c>
      <c r="G14" s="42">
        <v>85</v>
      </c>
      <c r="H14" s="42">
        <f>VLOOKUP(B14,[1]Sheet1!B$4:H$1531,7,0)</f>
        <v>85</v>
      </c>
      <c r="I14" s="47" t="str">
        <f t="shared" si="0"/>
        <v>Tốt</v>
      </c>
      <c r="J14" s="42">
        <f>VLOOKUP(B14,[1]Sheet1!B$4:J$1531,9,0)</f>
        <v>85</v>
      </c>
      <c r="K14" s="47" t="str">
        <f t="shared" si="1"/>
        <v>Tốt</v>
      </c>
    </row>
    <row r="15" spans="1:11" ht="18.75" customHeight="1" x14ac:dyDescent="0.25">
      <c r="A15" s="13">
        <v>3</v>
      </c>
      <c r="B15" s="44" t="s">
        <v>274</v>
      </c>
      <c r="C15" s="45" t="s">
        <v>275</v>
      </c>
      <c r="D15" s="46">
        <v>37698</v>
      </c>
      <c r="E15" s="42">
        <f>VLOOKUP(B15,[1]Sheet1!B$4:E$1531,4,0)</f>
        <v>80</v>
      </c>
      <c r="F15" s="42">
        <f>VLOOKUP(B15,[1]Sheet1!B$4:F$1531,5,0)</f>
        <v>80</v>
      </c>
      <c r="G15" s="42">
        <v>75</v>
      </c>
      <c r="H15" s="42">
        <f>VLOOKUP(B15,[1]Sheet1!B$4:H$1531,7,0)</f>
        <v>75</v>
      </c>
      <c r="I15" s="47" t="str">
        <f t="shared" si="0"/>
        <v>Khá</v>
      </c>
      <c r="J15" s="42">
        <f>VLOOKUP(B15,[1]Sheet1!B$4:J$1531,9,0)</f>
        <v>75</v>
      </c>
      <c r="K15" s="47" t="str">
        <f t="shared" si="1"/>
        <v>Khá</v>
      </c>
    </row>
    <row r="16" spans="1:11" ht="18.75" customHeight="1" x14ac:dyDescent="0.25">
      <c r="A16" s="13">
        <v>4</v>
      </c>
      <c r="B16" s="44" t="s">
        <v>276</v>
      </c>
      <c r="C16" s="45" t="s">
        <v>277</v>
      </c>
      <c r="D16" s="46">
        <v>37703</v>
      </c>
      <c r="E16" s="42">
        <f>VLOOKUP(B16,[1]Sheet1!B$4:E$1531,4,0)</f>
        <v>100</v>
      </c>
      <c r="F16" s="42">
        <f>VLOOKUP(B16,[1]Sheet1!B$4:F$1531,5,0)</f>
        <v>100</v>
      </c>
      <c r="G16" s="42">
        <f>VLOOKUP(B16,[1]Sheet1!B$4:G$1531,6,0)</f>
        <v>100</v>
      </c>
      <c r="H16" s="42">
        <f>VLOOKUP(B16,[1]Sheet1!B$4:H$1531,7,0)</f>
        <v>100</v>
      </c>
      <c r="I16" s="47" t="str">
        <f t="shared" si="0"/>
        <v>Xuất sắc</v>
      </c>
      <c r="J16" s="42">
        <f>VLOOKUP(B16,[1]Sheet1!B$4:J$1531,9,0)</f>
        <v>100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278</v>
      </c>
      <c r="C17" s="45" t="s">
        <v>279</v>
      </c>
      <c r="D17" s="46">
        <v>37865</v>
      </c>
      <c r="E17" s="42">
        <f>VLOOKUP(B17,[1]Sheet1!B$4:E$1531,4,0)</f>
        <v>90</v>
      </c>
      <c r="F17" s="42">
        <f>VLOOKUP(B17,[1]Sheet1!B$4:F$1531,5,0)</f>
        <v>90</v>
      </c>
      <c r="G17" s="42">
        <f>VLOOKUP(B17,[1]Sheet1!B$4:G$1531,6,0)</f>
        <v>90</v>
      </c>
      <c r="H17" s="42">
        <f>VLOOKUP(B17,[1]Sheet1!B$4:H$1531,7,0)</f>
        <v>90</v>
      </c>
      <c r="I17" s="47" t="str">
        <f t="shared" si="0"/>
        <v>Xuất sắc</v>
      </c>
      <c r="J17" s="42">
        <f>VLOOKUP(B17,[1]Sheet1!B$4:J$1531,9,0)</f>
        <v>90</v>
      </c>
      <c r="K17" s="47" t="str">
        <f t="shared" si="1"/>
        <v>Xuất sắc</v>
      </c>
    </row>
    <row r="18" spans="1:11" ht="18.75" customHeight="1" x14ac:dyDescent="0.25">
      <c r="A18" s="13">
        <v>6</v>
      </c>
      <c r="B18" s="44" t="s">
        <v>280</v>
      </c>
      <c r="C18" s="45" t="s">
        <v>281</v>
      </c>
      <c r="D18" s="46">
        <v>37649</v>
      </c>
      <c r="E18" s="42">
        <f>VLOOKUP(B18,[1]Sheet1!B$4:E$1531,4,0)</f>
        <v>90</v>
      </c>
      <c r="F18" s="42">
        <f>VLOOKUP(B18,[1]Sheet1!B$4:F$1531,5,0)</f>
        <v>90</v>
      </c>
      <c r="G18" s="42">
        <f>VLOOKUP(B18,[1]Sheet1!B$4:G$1531,6,0)</f>
        <v>90</v>
      </c>
      <c r="H18" s="42">
        <f>VLOOKUP(B18,[1]Sheet1!B$4:H$1531,7,0)</f>
        <v>90</v>
      </c>
      <c r="I18" s="47" t="str">
        <f t="shared" si="0"/>
        <v>Xuất sắc</v>
      </c>
      <c r="J18" s="42">
        <f>VLOOKUP(B18,[1]Sheet1!B$4:J$1531,9,0)</f>
        <v>90</v>
      </c>
      <c r="K18" s="47" t="str">
        <f t="shared" si="1"/>
        <v>Xuất sắc</v>
      </c>
    </row>
    <row r="19" spans="1:11" ht="18.75" customHeight="1" x14ac:dyDescent="0.25">
      <c r="A19" s="13">
        <v>7</v>
      </c>
      <c r="B19" s="44" t="s">
        <v>282</v>
      </c>
      <c r="C19" s="45" t="s">
        <v>283</v>
      </c>
      <c r="D19" s="46">
        <v>37648</v>
      </c>
      <c r="E19" s="42">
        <f>VLOOKUP(B19,[1]Sheet1!B$4:E$1531,4,0)</f>
        <v>90</v>
      </c>
      <c r="F19" s="42">
        <f>VLOOKUP(B19,[1]Sheet1!B$4:F$1531,5,0)</f>
        <v>90</v>
      </c>
      <c r="G19" s="42">
        <f>VLOOKUP(B19,[1]Sheet1!B$4:G$1531,6,0)</f>
        <v>90</v>
      </c>
      <c r="H19" s="42">
        <f>VLOOKUP(B19,[1]Sheet1!B$4:H$1531,7,0)</f>
        <v>90</v>
      </c>
      <c r="I19" s="47" t="str">
        <f t="shared" si="0"/>
        <v>Xuất sắc</v>
      </c>
      <c r="J19" s="42">
        <f>VLOOKUP(B19,[1]Sheet1!B$4:J$1531,9,0)</f>
        <v>90</v>
      </c>
      <c r="K19" s="47" t="str">
        <f t="shared" si="1"/>
        <v>Xuất sắc</v>
      </c>
    </row>
    <row r="20" spans="1:11" ht="18.75" customHeight="1" x14ac:dyDescent="0.25">
      <c r="A20" s="13">
        <v>8</v>
      </c>
      <c r="B20" s="44" t="s">
        <v>284</v>
      </c>
      <c r="C20" s="45" t="s">
        <v>285</v>
      </c>
      <c r="D20" s="46">
        <v>37893</v>
      </c>
      <c r="E20" s="42">
        <f>VLOOKUP(B20,[1]Sheet1!B$4:E$1531,4,0)</f>
        <v>80</v>
      </c>
      <c r="F20" s="42">
        <f>VLOOKUP(B20,[1]Sheet1!B$4:F$1531,5,0)</f>
        <v>80</v>
      </c>
      <c r="G20" s="42">
        <f>VLOOKUP(B20,[1]Sheet1!B$4:G$1531,6,0)</f>
        <v>80</v>
      </c>
      <c r="H20" s="42">
        <f>VLOOKUP(B20,[1]Sheet1!B$4:H$1531,7,0)</f>
        <v>80</v>
      </c>
      <c r="I20" s="47" t="str">
        <f t="shared" si="0"/>
        <v>Tốt</v>
      </c>
      <c r="J20" s="42">
        <f>VLOOKUP(B20,[1]Sheet1!B$4:J$1531,9,0)</f>
        <v>80</v>
      </c>
      <c r="K20" s="47" t="str">
        <f t="shared" si="1"/>
        <v>Tốt</v>
      </c>
    </row>
    <row r="21" spans="1:11" ht="18.75" customHeight="1" x14ac:dyDescent="0.25">
      <c r="A21" s="13">
        <v>9</v>
      </c>
      <c r="B21" s="44" t="s">
        <v>286</v>
      </c>
      <c r="C21" s="45" t="s">
        <v>287</v>
      </c>
      <c r="D21" s="46">
        <v>37708</v>
      </c>
      <c r="E21" s="42">
        <f>VLOOKUP(B21,[1]Sheet1!B$4:E$1531,4,0)</f>
        <v>100</v>
      </c>
      <c r="F21" s="42">
        <f>VLOOKUP(B21,[1]Sheet1!B$4:F$1531,5,0)</f>
        <v>100</v>
      </c>
      <c r="G21" s="42">
        <v>95</v>
      </c>
      <c r="H21" s="42">
        <f>VLOOKUP(B21,[1]Sheet1!B$4:H$1531,7,0)</f>
        <v>95</v>
      </c>
      <c r="I21" s="47" t="str">
        <f t="shared" si="0"/>
        <v>Xuất sắc</v>
      </c>
      <c r="J21" s="42">
        <f>VLOOKUP(B21,[1]Sheet1!B$4:J$1531,9,0)</f>
        <v>95</v>
      </c>
      <c r="K21" s="47" t="str">
        <f t="shared" si="1"/>
        <v>Xuất sắc</v>
      </c>
    </row>
    <row r="22" spans="1:11" ht="18.75" customHeight="1" x14ac:dyDescent="0.25">
      <c r="A22" s="13">
        <v>10</v>
      </c>
      <c r="B22" s="44" t="s">
        <v>288</v>
      </c>
      <c r="C22" s="45" t="s">
        <v>289</v>
      </c>
      <c r="D22" s="46">
        <v>37717</v>
      </c>
      <c r="E22" s="42">
        <f>VLOOKUP(B22,[1]Sheet1!B$4:E$1531,4,0)</f>
        <v>80</v>
      </c>
      <c r="F22" s="42">
        <f>VLOOKUP(B22,[1]Sheet1!B$4:F$1531,5,0)</f>
        <v>80</v>
      </c>
      <c r="G22" s="42">
        <f>VLOOKUP(B22,[1]Sheet1!B$4:G$1531,6,0)</f>
        <v>80</v>
      </c>
      <c r="H22" s="42">
        <f>VLOOKUP(B22,[1]Sheet1!B$4:H$1531,7,0)</f>
        <v>80</v>
      </c>
      <c r="I22" s="47" t="str">
        <f t="shared" si="0"/>
        <v>Tốt</v>
      </c>
      <c r="J22" s="42">
        <f>VLOOKUP(B22,[1]Sheet1!B$4:J$1531,9,0)</f>
        <v>80</v>
      </c>
      <c r="K22" s="47" t="str">
        <f t="shared" si="1"/>
        <v>Tốt</v>
      </c>
    </row>
    <row r="23" spans="1:11" ht="18.75" customHeight="1" x14ac:dyDescent="0.25">
      <c r="A23" s="13">
        <v>11</v>
      </c>
      <c r="B23" s="44" t="s">
        <v>290</v>
      </c>
      <c r="C23" s="45" t="s">
        <v>291</v>
      </c>
      <c r="D23" s="46">
        <v>37782</v>
      </c>
      <c r="E23" s="42">
        <f>VLOOKUP(B23,[1]Sheet1!B$4:E$1531,4,0)</f>
        <v>90</v>
      </c>
      <c r="F23" s="42">
        <f>VLOOKUP(B23,[1]Sheet1!B$4:F$1531,5,0)</f>
        <v>90</v>
      </c>
      <c r="G23" s="42">
        <f>VLOOKUP(B23,[1]Sheet1!B$4:G$1531,6,0)</f>
        <v>90</v>
      </c>
      <c r="H23" s="42">
        <f>VLOOKUP(B23,[1]Sheet1!B$4:H$1531,7,0)</f>
        <v>90</v>
      </c>
      <c r="I23" s="47" t="str">
        <f t="shared" si="0"/>
        <v>Xuất sắc</v>
      </c>
      <c r="J23" s="42">
        <f>VLOOKUP(B23,[1]Sheet1!B$4:J$1531,9,0)</f>
        <v>90</v>
      </c>
      <c r="K23" s="47" t="str">
        <f t="shared" si="1"/>
        <v>Xuất sắc</v>
      </c>
    </row>
    <row r="24" spans="1:11" ht="18.75" customHeight="1" x14ac:dyDescent="0.25">
      <c r="A24" s="13">
        <v>12</v>
      </c>
      <c r="B24" s="44" t="s">
        <v>292</v>
      </c>
      <c r="C24" s="45" t="s">
        <v>293</v>
      </c>
      <c r="D24" s="46">
        <v>37836</v>
      </c>
      <c r="E24" s="42">
        <f>VLOOKUP(B24,[1]Sheet1!B$4:E$1531,4,0)</f>
        <v>0</v>
      </c>
      <c r="F24" s="42">
        <f>VLOOKUP(B24,[1]Sheet1!B$4:F$1531,5,0)</f>
        <v>0</v>
      </c>
      <c r="G24" s="42">
        <f>VLOOKUP(B24,[1]Sheet1!B$4:G$1531,6,0)</f>
        <v>0</v>
      </c>
      <c r="H24" s="42">
        <f>VLOOKUP(B24,[1]Sheet1!B$4:H$1531,7,0)</f>
        <v>0</v>
      </c>
      <c r="I24" s="47" t="str">
        <f t="shared" si="0"/>
        <v>Kém</v>
      </c>
      <c r="J24" s="42">
        <f>VLOOKUP(B24,[1]Sheet1!B$4:J$1531,9,0)</f>
        <v>0</v>
      </c>
      <c r="K24" s="47" t="str">
        <f t="shared" si="1"/>
        <v>Kém</v>
      </c>
    </row>
    <row r="25" spans="1:11" ht="18.75" customHeight="1" x14ac:dyDescent="0.25">
      <c r="A25" s="13">
        <v>13</v>
      </c>
      <c r="B25" s="44" t="s">
        <v>294</v>
      </c>
      <c r="C25" s="45" t="s">
        <v>295</v>
      </c>
      <c r="D25" s="46">
        <v>37637</v>
      </c>
      <c r="E25" s="42">
        <f>VLOOKUP(B25,[1]Sheet1!B$4:E$1531,4,0)</f>
        <v>85</v>
      </c>
      <c r="F25" s="42">
        <f>VLOOKUP(B25,[1]Sheet1!B$4:F$1531,5,0)</f>
        <v>90</v>
      </c>
      <c r="G25" s="42">
        <f>VLOOKUP(B25,[1]Sheet1!B$4:G$1531,6,0)</f>
        <v>90</v>
      </c>
      <c r="H25" s="42">
        <f>VLOOKUP(B25,[1]Sheet1!B$4:H$1531,7,0)</f>
        <v>90</v>
      </c>
      <c r="I25" s="47" t="str">
        <f t="shared" si="0"/>
        <v>Xuất sắc</v>
      </c>
      <c r="J25" s="42">
        <f>VLOOKUP(B25,[1]Sheet1!B$4:J$1531,9,0)</f>
        <v>90</v>
      </c>
      <c r="K25" s="47" t="str">
        <f t="shared" si="1"/>
        <v>Xuất sắc</v>
      </c>
    </row>
    <row r="26" spans="1:11" ht="18.75" customHeight="1" x14ac:dyDescent="0.25">
      <c r="A26" s="13">
        <v>14</v>
      </c>
      <c r="B26" s="44" t="s">
        <v>296</v>
      </c>
      <c r="C26" s="45" t="s">
        <v>297</v>
      </c>
      <c r="D26" s="46">
        <v>37817</v>
      </c>
      <c r="E26" s="42">
        <f>VLOOKUP(B26,[1]Sheet1!B$4:E$1531,4,0)</f>
        <v>70</v>
      </c>
      <c r="F26" s="42">
        <f>VLOOKUP(B26,[1]Sheet1!B$4:F$1531,5,0)</f>
        <v>80</v>
      </c>
      <c r="G26" s="42">
        <f>VLOOKUP(B26,[1]Sheet1!B$4:G$1531,6,0)</f>
        <v>80</v>
      </c>
      <c r="H26" s="42">
        <f>VLOOKUP(B26,[1]Sheet1!B$4:H$1531,7,0)</f>
        <v>80</v>
      </c>
      <c r="I26" s="47" t="str">
        <f t="shared" si="0"/>
        <v>Tốt</v>
      </c>
      <c r="J26" s="42">
        <f>VLOOKUP(B26,[1]Sheet1!B$4:J$1531,9,0)</f>
        <v>80</v>
      </c>
      <c r="K26" s="47" t="str">
        <f t="shared" si="1"/>
        <v>Tốt</v>
      </c>
    </row>
    <row r="27" spans="1:11" ht="18.75" customHeight="1" x14ac:dyDescent="0.25">
      <c r="A27" s="13">
        <v>15</v>
      </c>
      <c r="B27" s="44" t="s">
        <v>298</v>
      </c>
      <c r="C27" s="45" t="s">
        <v>299</v>
      </c>
      <c r="D27" s="46">
        <v>37872</v>
      </c>
      <c r="E27" s="42">
        <f>VLOOKUP(B27,[1]Sheet1!B$4:E$1531,4,0)</f>
        <v>90</v>
      </c>
      <c r="F27" s="42">
        <f>VLOOKUP(B27,[1]Sheet1!B$4:F$1531,5,0)</f>
        <v>90</v>
      </c>
      <c r="G27" s="42">
        <v>85</v>
      </c>
      <c r="H27" s="42">
        <f>VLOOKUP(B27,[1]Sheet1!B$4:H$1531,7,0)</f>
        <v>85</v>
      </c>
      <c r="I27" s="47" t="str">
        <f t="shared" si="0"/>
        <v>Tốt</v>
      </c>
      <c r="J27" s="42">
        <f>VLOOKUP(B27,[1]Sheet1!B$4:J$1531,9,0)</f>
        <v>85</v>
      </c>
      <c r="K27" s="47" t="str">
        <f t="shared" si="1"/>
        <v>Tốt</v>
      </c>
    </row>
    <row r="28" spans="1:11" ht="18.75" customHeight="1" x14ac:dyDescent="0.25">
      <c r="A28" s="13">
        <v>16</v>
      </c>
      <c r="B28" s="44" t="s">
        <v>300</v>
      </c>
      <c r="C28" s="45" t="s">
        <v>301</v>
      </c>
      <c r="D28" s="46">
        <v>37707</v>
      </c>
      <c r="E28" s="42">
        <f>VLOOKUP(B28,[1]Sheet1!B$4:E$1531,4,0)</f>
        <v>90</v>
      </c>
      <c r="F28" s="42">
        <f>VLOOKUP(B28,[1]Sheet1!B$4:F$1531,5,0)</f>
        <v>90</v>
      </c>
      <c r="G28" s="42">
        <v>85</v>
      </c>
      <c r="H28" s="42">
        <f>VLOOKUP(B28,[1]Sheet1!B$4:H$1531,7,0)</f>
        <v>85</v>
      </c>
      <c r="I28" s="47" t="str">
        <f t="shared" si="0"/>
        <v>Tốt</v>
      </c>
      <c r="J28" s="42">
        <f>VLOOKUP(B28,[1]Sheet1!B$4:J$1531,9,0)</f>
        <v>85</v>
      </c>
      <c r="K28" s="47" t="str">
        <f t="shared" si="1"/>
        <v>Tốt</v>
      </c>
    </row>
    <row r="29" spans="1:11" ht="18.75" customHeight="1" x14ac:dyDescent="0.25">
      <c r="A29" s="13">
        <v>17</v>
      </c>
      <c r="B29" s="44" t="s">
        <v>302</v>
      </c>
      <c r="C29" s="45" t="s">
        <v>303</v>
      </c>
      <c r="D29" s="46">
        <v>37713</v>
      </c>
      <c r="E29" s="42">
        <f>VLOOKUP(B29,[1]Sheet1!B$4:E$1531,4,0)</f>
        <v>80</v>
      </c>
      <c r="F29" s="42">
        <f>VLOOKUP(B29,[1]Sheet1!B$4:F$1531,5,0)</f>
        <v>90</v>
      </c>
      <c r="G29" s="42">
        <v>75</v>
      </c>
      <c r="H29" s="42">
        <f>VLOOKUP(B29,[1]Sheet1!B$4:H$1531,7,0)</f>
        <v>75</v>
      </c>
      <c r="I29" s="47" t="str">
        <f t="shared" si="0"/>
        <v>Khá</v>
      </c>
      <c r="J29" s="42">
        <f>VLOOKUP(B29,[1]Sheet1!B$4:J$1531,9,0)</f>
        <v>75</v>
      </c>
      <c r="K29" s="47" t="str">
        <f t="shared" si="1"/>
        <v>Khá</v>
      </c>
    </row>
    <row r="30" spans="1:11" ht="18.75" customHeight="1" x14ac:dyDescent="0.25">
      <c r="A30" s="13">
        <v>18</v>
      </c>
      <c r="B30" s="44" t="s">
        <v>304</v>
      </c>
      <c r="C30" s="45" t="s">
        <v>305</v>
      </c>
      <c r="D30" s="46">
        <v>37978</v>
      </c>
      <c r="E30" s="42">
        <f>VLOOKUP(B30,[1]Sheet1!B$4:E$1531,4,0)</f>
        <v>80</v>
      </c>
      <c r="F30" s="42">
        <f>VLOOKUP(B30,[1]Sheet1!B$4:F$1531,5,0)</f>
        <v>80</v>
      </c>
      <c r="G30" s="42">
        <f>VLOOKUP(B30,[1]Sheet1!B$4:G$1531,6,0)</f>
        <v>80</v>
      </c>
      <c r="H30" s="42">
        <f>VLOOKUP(B30,[1]Sheet1!B$4:H$1531,7,0)</f>
        <v>80</v>
      </c>
      <c r="I30" s="47" t="str">
        <f t="shared" si="0"/>
        <v>Tốt</v>
      </c>
      <c r="J30" s="42">
        <f>VLOOKUP(B30,[1]Sheet1!B$4:J$1531,9,0)</f>
        <v>80</v>
      </c>
      <c r="K30" s="47" t="str">
        <f t="shared" si="1"/>
        <v>Tốt</v>
      </c>
    </row>
    <row r="31" spans="1:11" ht="18.75" customHeight="1" x14ac:dyDescent="0.25">
      <c r="A31" s="13">
        <v>19</v>
      </c>
      <c r="B31" s="44" t="s">
        <v>306</v>
      </c>
      <c r="C31" s="45" t="s">
        <v>307</v>
      </c>
      <c r="D31" s="46">
        <v>37725</v>
      </c>
      <c r="E31" s="42">
        <f>VLOOKUP(B31,[1]Sheet1!B$4:E$1531,4,0)</f>
        <v>90</v>
      </c>
      <c r="F31" s="42">
        <f>VLOOKUP(B31,[1]Sheet1!B$4:F$1531,5,0)</f>
        <v>90</v>
      </c>
      <c r="G31" s="42">
        <f>VLOOKUP(B31,[1]Sheet1!B$4:G$1531,6,0)</f>
        <v>90</v>
      </c>
      <c r="H31" s="42">
        <f>VLOOKUP(B31,[1]Sheet1!B$4:H$1531,7,0)</f>
        <v>90</v>
      </c>
      <c r="I31" s="47" t="str">
        <f t="shared" si="0"/>
        <v>Xuất sắc</v>
      </c>
      <c r="J31" s="42">
        <f>VLOOKUP(B31,[1]Sheet1!B$4:J$1531,9,0)</f>
        <v>90</v>
      </c>
      <c r="K31" s="47" t="str">
        <f t="shared" si="1"/>
        <v>Xuất sắc</v>
      </c>
    </row>
    <row r="32" spans="1:11" ht="18.75" customHeight="1" x14ac:dyDescent="0.25">
      <c r="A32" s="13">
        <v>20</v>
      </c>
      <c r="B32" s="44" t="s">
        <v>308</v>
      </c>
      <c r="C32" s="45" t="s">
        <v>309</v>
      </c>
      <c r="D32" s="46">
        <v>37594</v>
      </c>
      <c r="E32" s="42">
        <f>VLOOKUP(B32,[1]Sheet1!B$4:E$1531,4,0)</f>
        <v>80</v>
      </c>
      <c r="F32" s="42">
        <f>VLOOKUP(B32,[1]Sheet1!B$4:F$1531,5,0)</f>
        <v>80</v>
      </c>
      <c r="G32" s="42">
        <v>75</v>
      </c>
      <c r="H32" s="42">
        <f>VLOOKUP(B32,[1]Sheet1!B$4:H$1531,7,0)</f>
        <v>75</v>
      </c>
      <c r="I32" s="47" t="str">
        <f t="shared" si="0"/>
        <v>Khá</v>
      </c>
      <c r="J32" s="42">
        <f>VLOOKUP(B32,[1]Sheet1!B$4:J$1531,9,0)</f>
        <v>75</v>
      </c>
      <c r="K32" s="47" t="str">
        <f t="shared" si="1"/>
        <v>Khá</v>
      </c>
    </row>
    <row r="33" spans="1:11" ht="18.75" customHeight="1" x14ac:dyDescent="0.25">
      <c r="A33" s="13">
        <v>21</v>
      </c>
      <c r="B33" s="44" t="s">
        <v>310</v>
      </c>
      <c r="C33" s="45" t="s">
        <v>311</v>
      </c>
      <c r="D33" s="46">
        <v>37655</v>
      </c>
      <c r="E33" s="42">
        <f>VLOOKUP(B33,[1]Sheet1!B$4:E$1531,4,0)</f>
        <v>90</v>
      </c>
      <c r="F33" s="42">
        <f>VLOOKUP(B33,[1]Sheet1!B$4:F$1531,5,0)</f>
        <v>90</v>
      </c>
      <c r="G33" s="42">
        <f>VLOOKUP(B33,[1]Sheet1!B$4:G$1531,6,0)</f>
        <v>90</v>
      </c>
      <c r="H33" s="42">
        <f>VLOOKUP(B33,[1]Sheet1!B$4:H$1531,7,0)</f>
        <v>90</v>
      </c>
      <c r="I33" s="47" t="str">
        <f t="shared" si="0"/>
        <v>Xuất sắc</v>
      </c>
      <c r="J33" s="42">
        <f>VLOOKUP(B33,[1]Sheet1!B$4:J$1531,9,0)</f>
        <v>90</v>
      </c>
      <c r="K33" s="47" t="str">
        <f t="shared" si="1"/>
        <v>Xuất sắc</v>
      </c>
    </row>
    <row r="34" spans="1:11" ht="18.75" customHeight="1" x14ac:dyDescent="0.25">
      <c r="A34" s="13">
        <v>22</v>
      </c>
      <c r="B34" s="44" t="s">
        <v>312</v>
      </c>
      <c r="C34" s="45" t="s">
        <v>313</v>
      </c>
      <c r="D34" s="46">
        <v>37851</v>
      </c>
      <c r="E34" s="42">
        <f>VLOOKUP(B34,[1]Sheet1!B$4:E$1531,4,0)</f>
        <v>90</v>
      </c>
      <c r="F34" s="42">
        <f>VLOOKUP(B34,[1]Sheet1!B$4:F$1531,5,0)</f>
        <v>90</v>
      </c>
      <c r="G34" s="42">
        <f>VLOOKUP(B34,[1]Sheet1!B$4:G$1531,6,0)</f>
        <v>90</v>
      </c>
      <c r="H34" s="42">
        <f>VLOOKUP(B34,[1]Sheet1!B$4:H$1531,7,0)</f>
        <v>90</v>
      </c>
      <c r="I34" s="47" t="str">
        <f t="shared" si="0"/>
        <v>Xuất sắc</v>
      </c>
      <c r="J34" s="42">
        <f>VLOOKUP(B34,[1]Sheet1!B$4:J$1531,9,0)</f>
        <v>90</v>
      </c>
      <c r="K34" s="47" t="str">
        <f t="shared" si="1"/>
        <v>Xuất sắc</v>
      </c>
    </row>
    <row r="35" spans="1:11" ht="18.75" customHeight="1" x14ac:dyDescent="0.25">
      <c r="A35" s="13">
        <v>23</v>
      </c>
      <c r="B35" s="44" t="s">
        <v>314</v>
      </c>
      <c r="C35" s="45" t="s">
        <v>315</v>
      </c>
      <c r="D35" s="46">
        <v>37896</v>
      </c>
      <c r="E35" s="42">
        <f>VLOOKUP(B35,[1]Sheet1!B$4:E$1531,4,0)</f>
        <v>85</v>
      </c>
      <c r="F35" s="42">
        <f>VLOOKUP(B35,[1]Sheet1!B$4:F$1531,5,0)</f>
        <v>90</v>
      </c>
      <c r="G35" s="42">
        <f>VLOOKUP(B35,[1]Sheet1!B$4:G$1531,6,0)</f>
        <v>90</v>
      </c>
      <c r="H35" s="42">
        <f>VLOOKUP(B35,[1]Sheet1!B$4:H$1531,7,0)</f>
        <v>90</v>
      </c>
      <c r="I35" s="47" t="str">
        <f t="shared" si="0"/>
        <v>Xuất sắc</v>
      </c>
      <c r="J35" s="42">
        <f>VLOOKUP(B35,[1]Sheet1!B$4:J$1531,9,0)</f>
        <v>90</v>
      </c>
      <c r="K35" s="47" t="str">
        <f t="shared" si="1"/>
        <v>Xuất sắc</v>
      </c>
    </row>
    <row r="36" spans="1:11" ht="18.75" customHeight="1" x14ac:dyDescent="0.25">
      <c r="A36" s="13">
        <v>24</v>
      </c>
      <c r="B36" s="44" t="s">
        <v>316</v>
      </c>
      <c r="C36" s="45" t="s">
        <v>317</v>
      </c>
      <c r="D36" s="46">
        <v>37888</v>
      </c>
      <c r="E36" s="42">
        <f>VLOOKUP(B36,[1]Sheet1!B$4:E$1531,4,0)</f>
        <v>90</v>
      </c>
      <c r="F36" s="42">
        <f>VLOOKUP(B36,[1]Sheet1!B$4:F$1531,5,0)</f>
        <v>90</v>
      </c>
      <c r="G36" s="42">
        <f>VLOOKUP(B36,[1]Sheet1!B$4:G$1531,6,0)</f>
        <v>90</v>
      </c>
      <c r="H36" s="42">
        <f>VLOOKUP(B36,[1]Sheet1!B$4:H$1531,7,0)</f>
        <v>90</v>
      </c>
      <c r="I36" s="47" t="str">
        <f t="shared" si="0"/>
        <v>Xuất sắc</v>
      </c>
      <c r="J36" s="42">
        <f>VLOOKUP(B36,[1]Sheet1!B$4:J$1531,9,0)</f>
        <v>90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318</v>
      </c>
      <c r="C37" s="45" t="s">
        <v>319</v>
      </c>
      <c r="D37" s="46">
        <v>37965</v>
      </c>
      <c r="E37" s="42">
        <f>VLOOKUP(B37,[1]Sheet1!B$4:E$1531,4,0)</f>
        <v>72</v>
      </c>
      <c r="F37" s="42">
        <f>VLOOKUP(B37,[1]Sheet1!B$4:F$1531,5,0)</f>
        <v>80</v>
      </c>
      <c r="G37" s="42">
        <f>VLOOKUP(B37,[1]Sheet1!B$4:G$1531,6,0)</f>
        <v>80</v>
      </c>
      <c r="H37" s="42">
        <f>VLOOKUP(B37,[1]Sheet1!B$4:H$1531,7,0)</f>
        <v>80</v>
      </c>
      <c r="I37" s="47" t="str">
        <f t="shared" si="0"/>
        <v>Tốt</v>
      </c>
      <c r="J37" s="42">
        <f>VLOOKUP(B37,[1]Sheet1!B$4:J$1531,9,0)</f>
        <v>80</v>
      </c>
      <c r="K37" s="47" t="str">
        <f t="shared" si="1"/>
        <v>Tốt</v>
      </c>
    </row>
    <row r="38" spans="1:11" ht="18.75" customHeight="1" x14ac:dyDescent="0.25">
      <c r="A38" s="13">
        <v>26</v>
      </c>
      <c r="B38" s="44" t="s">
        <v>320</v>
      </c>
      <c r="C38" s="45" t="s">
        <v>321</v>
      </c>
      <c r="D38" s="46">
        <v>37626</v>
      </c>
      <c r="E38" s="42">
        <f>VLOOKUP(B38,[1]Sheet1!B$4:E$1531,4,0)</f>
        <v>92</v>
      </c>
      <c r="F38" s="42">
        <f>VLOOKUP(B38,[1]Sheet1!B$4:F$1531,5,0)</f>
        <v>92</v>
      </c>
      <c r="G38" s="42">
        <f>VLOOKUP(B38,[1]Sheet1!B$4:G$1531,6,0)</f>
        <v>92</v>
      </c>
      <c r="H38" s="42">
        <f>VLOOKUP(B38,[1]Sheet1!B$4:H$1531,7,0)</f>
        <v>92</v>
      </c>
      <c r="I38" s="47" t="str">
        <f t="shared" si="0"/>
        <v>Xuất sắc</v>
      </c>
      <c r="J38" s="42">
        <f>VLOOKUP(B38,[1]Sheet1!B$4:J$1531,9,0)</f>
        <v>92</v>
      </c>
      <c r="K38" s="47" t="str">
        <f t="shared" si="1"/>
        <v>Xuất sắc</v>
      </c>
    </row>
    <row r="39" spans="1:11" ht="18.75" customHeight="1" x14ac:dyDescent="0.25">
      <c r="A39" s="13">
        <v>27</v>
      </c>
      <c r="B39" s="44" t="s">
        <v>322</v>
      </c>
      <c r="C39" s="45" t="s">
        <v>190</v>
      </c>
      <c r="D39" s="46">
        <v>37890</v>
      </c>
      <c r="E39" s="42">
        <f>VLOOKUP(B39,[1]Sheet1!B$4:E$1531,4,0)</f>
        <v>100</v>
      </c>
      <c r="F39" s="42">
        <f>VLOOKUP(B39,[1]Sheet1!B$4:F$1531,5,0)</f>
        <v>100</v>
      </c>
      <c r="G39" s="42">
        <f>VLOOKUP(B39,[1]Sheet1!B$4:G$1531,6,0)</f>
        <v>100</v>
      </c>
      <c r="H39" s="42">
        <f>VLOOKUP(B39,[1]Sheet1!B$4:H$1531,7,0)</f>
        <v>100</v>
      </c>
      <c r="I39" s="47" t="str">
        <f t="shared" si="0"/>
        <v>Xuất sắc</v>
      </c>
      <c r="J39" s="42">
        <f>VLOOKUP(B39,[1]Sheet1!B$4:J$1531,9,0)</f>
        <v>100</v>
      </c>
      <c r="K39" s="47" t="str">
        <f t="shared" si="1"/>
        <v>Xuất sắc</v>
      </c>
    </row>
    <row r="40" spans="1:11" ht="18.75" customHeight="1" x14ac:dyDescent="0.25">
      <c r="A40" s="13">
        <v>28</v>
      </c>
      <c r="B40" s="44" t="s">
        <v>323</v>
      </c>
      <c r="C40" s="45" t="s">
        <v>324</v>
      </c>
      <c r="D40" s="46">
        <v>37965</v>
      </c>
      <c r="E40" s="42">
        <f>VLOOKUP(B40,[1]Sheet1!B$4:E$1531,4,0)</f>
        <v>80</v>
      </c>
      <c r="F40" s="42">
        <f>VLOOKUP(B40,[1]Sheet1!B$4:F$1531,5,0)</f>
        <v>90</v>
      </c>
      <c r="G40" s="42">
        <v>85</v>
      </c>
      <c r="H40" s="42">
        <f>VLOOKUP(B40,[1]Sheet1!B$4:H$1531,7,0)</f>
        <v>85</v>
      </c>
      <c r="I40" s="47" t="str">
        <f t="shared" si="0"/>
        <v>Tốt</v>
      </c>
      <c r="J40" s="42">
        <f>VLOOKUP(B40,[1]Sheet1!B$4:J$1531,9,0)</f>
        <v>85</v>
      </c>
      <c r="K40" s="47" t="str">
        <f t="shared" si="1"/>
        <v>Tốt</v>
      </c>
    </row>
    <row r="41" spans="1:11" ht="18.75" customHeight="1" x14ac:dyDescent="0.25">
      <c r="A41" s="13">
        <v>29</v>
      </c>
      <c r="B41" s="44" t="s">
        <v>325</v>
      </c>
      <c r="C41" s="45" t="s">
        <v>326</v>
      </c>
      <c r="D41" s="46">
        <v>37909</v>
      </c>
      <c r="E41" s="42">
        <f>VLOOKUP(B41,[1]Sheet1!B$4:E$1531,4,0)</f>
        <v>90</v>
      </c>
      <c r="F41" s="42">
        <f>VLOOKUP(B41,[1]Sheet1!B$4:F$1531,5,0)</f>
        <v>90</v>
      </c>
      <c r="G41" s="42">
        <f>VLOOKUP(B41,[1]Sheet1!B$4:G$1531,6,0)</f>
        <v>90</v>
      </c>
      <c r="H41" s="42">
        <f>VLOOKUP(B41,[1]Sheet1!B$4:H$1531,7,0)</f>
        <v>90</v>
      </c>
      <c r="I41" s="47" t="str">
        <f t="shared" si="0"/>
        <v>Xuất sắc</v>
      </c>
      <c r="J41" s="42">
        <f>VLOOKUP(B41,[1]Sheet1!B$4:J$1531,9,0)</f>
        <v>90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327</v>
      </c>
      <c r="C42" s="45" t="s">
        <v>328</v>
      </c>
      <c r="D42" s="46">
        <v>37770</v>
      </c>
      <c r="E42" s="42">
        <f>VLOOKUP(B42,[1]Sheet1!B$4:E$1531,4,0)</f>
        <v>90</v>
      </c>
      <c r="F42" s="42">
        <f>VLOOKUP(B42,[1]Sheet1!B$4:F$1531,5,0)</f>
        <v>90</v>
      </c>
      <c r="G42" s="42">
        <v>85</v>
      </c>
      <c r="H42" s="42">
        <f>VLOOKUP(B42,[1]Sheet1!B$4:H$1531,7,0)</f>
        <v>85</v>
      </c>
      <c r="I42" s="47" t="str">
        <f t="shared" si="0"/>
        <v>Tốt</v>
      </c>
      <c r="J42" s="42">
        <f>VLOOKUP(B42,[1]Sheet1!B$4:J$1531,9,0)</f>
        <v>85</v>
      </c>
      <c r="K42" s="47" t="str">
        <f t="shared" si="1"/>
        <v>Tốt</v>
      </c>
    </row>
    <row r="43" spans="1:11" ht="18.75" customHeight="1" x14ac:dyDescent="0.25">
      <c r="A43" s="13">
        <v>31</v>
      </c>
      <c r="B43" s="44" t="s">
        <v>329</v>
      </c>
      <c r="C43" s="45" t="s">
        <v>330</v>
      </c>
      <c r="D43" s="46">
        <v>37685</v>
      </c>
      <c r="E43" s="42">
        <f>VLOOKUP(B43,[1]Sheet1!B$4:E$1531,4,0)</f>
        <v>90</v>
      </c>
      <c r="F43" s="42">
        <f>VLOOKUP(B43,[1]Sheet1!B$4:F$1531,5,0)</f>
        <v>90</v>
      </c>
      <c r="G43" s="42">
        <f>VLOOKUP(B43,[1]Sheet1!B$4:G$1531,6,0)</f>
        <v>90</v>
      </c>
      <c r="H43" s="42">
        <f>VLOOKUP(B43,[1]Sheet1!B$4:H$1531,7,0)</f>
        <v>90</v>
      </c>
      <c r="I43" s="47" t="str">
        <f t="shared" si="0"/>
        <v>Xuất sắc</v>
      </c>
      <c r="J43" s="42">
        <f>VLOOKUP(B43,[1]Sheet1!B$4:J$1531,9,0)</f>
        <v>90</v>
      </c>
      <c r="K43" s="47" t="str">
        <f t="shared" si="1"/>
        <v>Xuất sắc</v>
      </c>
    </row>
    <row r="44" spans="1:11" ht="18.75" customHeight="1" x14ac:dyDescent="0.25">
      <c r="A44" s="13">
        <v>32</v>
      </c>
      <c r="B44" s="44" t="s">
        <v>331</v>
      </c>
      <c r="C44" s="45" t="s">
        <v>332</v>
      </c>
      <c r="D44" s="46">
        <v>37719</v>
      </c>
      <c r="E44" s="42">
        <f>VLOOKUP(B44,[1]Sheet1!B$4:E$1531,4,0)</f>
        <v>90</v>
      </c>
      <c r="F44" s="42">
        <f>VLOOKUP(B44,[1]Sheet1!B$4:F$1531,5,0)</f>
        <v>90</v>
      </c>
      <c r="G44" s="42">
        <f>VLOOKUP(B44,[1]Sheet1!B$4:G$1531,6,0)</f>
        <v>90</v>
      </c>
      <c r="H44" s="42">
        <f>VLOOKUP(B44,[1]Sheet1!B$4:H$1531,7,0)</f>
        <v>90</v>
      </c>
      <c r="I44" s="47" t="str">
        <f t="shared" si="0"/>
        <v>Xuất sắc</v>
      </c>
      <c r="J44" s="42">
        <f>VLOOKUP(B44,[1]Sheet1!B$4:J$1531,9,0)</f>
        <v>90</v>
      </c>
      <c r="K44" s="47" t="str">
        <f t="shared" si="1"/>
        <v>Xuất sắc</v>
      </c>
    </row>
    <row r="45" spans="1:11" ht="18.75" customHeight="1" x14ac:dyDescent="0.25">
      <c r="A45" s="13">
        <v>33</v>
      </c>
      <c r="B45" s="44" t="s">
        <v>333</v>
      </c>
      <c r="C45" s="45" t="s">
        <v>334</v>
      </c>
      <c r="D45" s="46">
        <v>37781</v>
      </c>
      <c r="E45" s="42">
        <f>VLOOKUP(B45,[1]Sheet1!B$4:E$1531,4,0)</f>
        <v>90</v>
      </c>
      <c r="F45" s="42">
        <f>VLOOKUP(B45,[1]Sheet1!B$4:F$1531,5,0)</f>
        <v>90</v>
      </c>
      <c r="G45" s="42">
        <f>VLOOKUP(B45,[1]Sheet1!B$4:G$1531,6,0)</f>
        <v>90</v>
      </c>
      <c r="H45" s="42">
        <f>VLOOKUP(B45,[1]Sheet1!B$4:H$1531,7,0)</f>
        <v>90</v>
      </c>
      <c r="I45" s="47" t="str">
        <f t="shared" si="0"/>
        <v>Xuất sắc</v>
      </c>
      <c r="J45" s="42">
        <f>VLOOKUP(B45,[1]Sheet1!B$4:J$1531,9,0)</f>
        <v>90</v>
      </c>
      <c r="K45" s="47" t="str">
        <f t="shared" si="1"/>
        <v>Xuất sắc</v>
      </c>
    </row>
    <row r="46" spans="1:11" ht="18.75" customHeight="1" x14ac:dyDescent="0.25">
      <c r="A46" s="13">
        <v>34</v>
      </c>
      <c r="B46" s="44" t="s">
        <v>335</v>
      </c>
      <c r="C46" s="45" t="s">
        <v>336</v>
      </c>
      <c r="D46" s="46">
        <v>37881</v>
      </c>
      <c r="E46" s="42">
        <f>VLOOKUP(B46,[1]Sheet1!B$4:E$1531,4,0)</f>
        <v>85</v>
      </c>
      <c r="F46" s="42">
        <f>VLOOKUP(B46,[1]Sheet1!B$4:F$1531,5,0)</f>
        <v>90</v>
      </c>
      <c r="G46" s="42">
        <f>VLOOKUP(B46,[1]Sheet1!B$4:G$1531,6,0)</f>
        <v>90</v>
      </c>
      <c r="H46" s="42">
        <f>VLOOKUP(B46,[1]Sheet1!B$4:H$1531,7,0)</f>
        <v>90</v>
      </c>
      <c r="I46" s="47" t="str">
        <f t="shared" si="0"/>
        <v>Xuất sắc</v>
      </c>
      <c r="J46" s="42">
        <f>VLOOKUP(B46,[1]Sheet1!B$4:J$1531,9,0)</f>
        <v>90</v>
      </c>
      <c r="K46" s="47" t="str">
        <f t="shared" si="1"/>
        <v>Xuất sắc</v>
      </c>
    </row>
    <row r="47" spans="1:11" ht="18.75" customHeight="1" x14ac:dyDescent="0.25">
      <c r="A47" s="13">
        <v>35</v>
      </c>
      <c r="B47" s="44" t="s">
        <v>337</v>
      </c>
      <c r="C47" s="45" t="s">
        <v>338</v>
      </c>
      <c r="D47" s="46">
        <v>37903</v>
      </c>
      <c r="E47" s="42">
        <f>VLOOKUP(B47,[1]Sheet1!B$4:E$1531,4,0)</f>
        <v>82</v>
      </c>
      <c r="F47" s="42">
        <f>VLOOKUP(B47,[1]Sheet1!B$4:F$1531,5,0)</f>
        <v>82</v>
      </c>
      <c r="G47" s="42">
        <f>VLOOKUP(B47,[1]Sheet1!B$4:G$1531,6,0)</f>
        <v>82</v>
      </c>
      <c r="H47" s="42">
        <f>VLOOKUP(B47,[1]Sheet1!B$4:H$1531,7,0)</f>
        <v>82</v>
      </c>
      <c r="I47" s="47" t="str">
        <f t="shared" si="0"/>
        <v>Tốt</v>
      </c>
      <c r="J47" s="42">
        <f>VLOOKUP(B47,[1]Sheet1!B$4:J$1531,9,0)</f>
        <v>82</v>
      </c>
      <c r="K47" s="47" t="str">
        <f t="shared" si="1"/>
        <v>Tốt</v>
      </c>
    </row>
    <row r="48" spans="1:11" ht="18.75" customHeight="1" x14ac:dyDescent="0.25">
      <c r="A48" s="13">
        <v>36</v>
      </c>
      <c r="B48" s="44" t="s">
        <v>339</v>
      </c>
      <c r="C48" s="45" t="s">
        <v>340</v>
      </c>
      <c r="D48" s="46">
        <v>37885</v>
      </c>
      <c r="E48" s="42">
        <f>VLOOKUP(B48,[1]Sheet1!B$4:E$1531,4,0)</f>
        <v>90</v>
      </c>
      <c r="F48" s="42">
        <f>VLOOKUP(B48,[1]Sheet1!B$4:F$1531,5,0)</f>
        <v>90</v>
      </c>
      <c r="G48" s="42">
        <f>VLOOKUP(B48,[1]Sheet1!B$4:G$1531,6,0)</f>
        <v>90</v>
      </c>
      <c r="H48" s="42">
        <f>VLOOKUP(B48,[1]Sheet1!B$4:H$1531,7,0)</f>
        <v>90</v>
      </c>
      <c r="I48" s="47" t="str">
        <f t="shared" si="0"/>
        <v>Xuất sắc</v>
      </c>
      <c r="J48" s="42">
        <f>VLOOKUP(B48,[1]Sheet1!B$4:J$1531,9,0)</f>
        <v>90</v>
      </c>
      <c r="K48" s="47" t="str">
        <f t="shared" si="1"/>
        <v>Xuất sắc</v>
      </c>
    </row>
    <row r="49" spans="1:11" ht="18.75" customHeight="1" x14ac:dyDescent="0.25">
      <c r="A49" s="13">
        <v>37</v>
      </c>
      <c r="B49" s="44" t="s">
        <v>341</v>
      </c>
      <c r="C49" s="45" t="s">
        <v>342</v>
      </c>
      <c r="D49" s="46">
        <v>37966</v>
      </c>
      <c r="E49" s="42">
        <f>VLOOKUP(B49,[1]Sheet1!B$4:E$1531,4,0)</f>
        <v>70</v>
      </c>
      <c r="F49" s="42">
        <v>67</v>
      </c>
      <c r="G49" s="42">
        <v>67</v>
      </c>
      <c r="H49" s="42">
        <v>67</v>
      </c>
      <c r="I49" s="47" t="str">
        <f t="shared" si="0"/>
        <v>Khá</v>
      </c>
      <c r="J49" s="42">
        <v>67</v>
      </c>
      <c r="K49" s="47" t="str">
        <f t="shared" si="1"/>
        <v>Khá</v>
      </c>
    </row>
    <row r="50" spans="1:11" ht="18.75" customHeight="1" x14ac:dyDescent="0.25">
      <c r="A50" s="13">
        <v>38</v>
      </c>
      <c r="B50" s="44" t="s">
        <v>343</v>
      </c>
      <c r="C50" s="45" t="s">
        <v>344</v>
      </c>
      <c r="D50" s="46">
        <v>37558</v>
      </c>
      <c r="E50" s="42">
        <f>VLOOKUP(B50,[1]Sheet1!B$4:E$1531,4,0)</f>
        <v>80</v>
      </c>
      <c r="F50" s="42">
        <f>VLOOKUP(B50,[1]Sheet1!B$4:F$1531,5,0)</f>
        <v>80</v>
      </c>
      <c r="G50" s="42">
        <f>VLOOKUP(B50,[1]Sheet1!B$4:G$1531,6,0)</f>
        <v>80</v>
      </c>
      <c r="H50" s="42">
        <f>VLOOKUP(B50,[1]Sheet1!B$4:H$1531,7,0)</f>
        <v>80</v>
      </c>
      <c r="I50" s="47" t="str">
        <f t="shared" si="0"/>
        <v>Tốt</v>
      </c>
      <c r="J50" s="42">
        <f>VLOOKUP(B50,[1]Sheet1!B$4:J$1531,9,0)</f>
        <v>80</v>
      </c>
      <c r="K50" s="47" t="str">
        <f t="shared" si="1"/>
        <v>Tốt</v>
      </c>
    </row>
    <row r="51" spans="1:11" ht="18.75" customHeight="1" x14ac:dyDescent="0.25">
      <c r="A51" s="13">
        <v>39</v>
      </c>
      <c r="B51" s="44" t="s">
        <v>345</v>
      </c>
      <c r="C51" s="45" t="s">
        <v>346</v>
      </c>
      <c r="D51" s="46">
        <v>37871</v>
      </c>
      <c r="E51" s="42">
        <f>VLOOKUP(B51,[1]Sheet1!B$4:E$1531,4,0)</f>
        <v>82</v>
      </c>
      <c r="F51" s="42">
        <f>VLOOKUP(B51,[1]Sheet1!B$4:F$1531,5,0)</f>
        <v>82</v>
      </c>
      <c r="G51" s="42">
        <f>VLOOKUP(B51,[1]Sheet1!B$4:G$1531,6,0)</f>
        <v>82</v>
      </c>
      <c r="H51" s="42">
        <f>VLOOKUP(B51,[1]Sheet1!B$4:H$1531,7,0)</f>
        <v>82</v>
      </c>
      <c r="I51" s="47" t="str">
        <f t="shared" si="0"/>
        <v>Tốt</v>
      </c>
      <c r="J51" s="42">
        <f>VLOOKUP(B51,[1]Sheet1!B$4:J$1531,9,0)</f>
        <v>82</v>
      </c>
      <c r="K51" s="47" t="str">
        <f t="shared" si="1"/>
        <v>Tốt</v>
      </c>
    </row>
    <row r="52" spans="1:11" ht="18.75" customHeight="1" x14ac:dyDescent="0.25">
      <c r="A52" s="13">
        <v>40</v>
      </c>
      <c r="B52" s="44" t="s">
        <v>347</v>
      </c>
      <c r="C52" s="45" t="s">
        <v>348</v>
      </c>
      <c r="D52" s="46">
        <v>37911</v>
      </c>
      <c r="E52" s="42">
        <f>VLOOKUP(B52,[1]Sheet1!B$4:E$1531,4,0)</f>
        <v>75</v>
      </c>
      <c r="F52" s="42">
        <f>VLOOKUP(B52,[1]Sheet1!B$4:F$1531,5,0)</f>
        <v>80</v>
      </c>
      <c r="G52" s="42">
        <f>VLOOKUP(B52,[1]Sheet1!B$4:G$1531,6,0)</f>
        <v>80</v>
      </c>
      <c r="H52" s="42">
        <f>VLOOKUP(B52,[1]Sheet1!B$4:H$1531,7,0)</f>
        <v>80</v>
      </c>
      <c r="I52" s="47" t="str">
        <f t="shared" si="0"/>
        <v>Tốt</v>
      </c>
      <c r="J52" s="42">
        <f>VLOOKUP(B52,[1]Sheet1!B$4:J$1531,9,0)</f>
        <v>80</v>
      </c>
      <c r="K52" s="47" t="str">
        <f t="shared" si="1"/>
        <v>Tốt</v>
      </c>
    </row>
    <row r="53" spans="1:11" ht="18.75" customHeight="1" x14ac:dyDescent="0.25">
      <c r="A53" s="13">
        <v>41</v>
      </c>
      <c r="B53" s="44" t="s">
        <v>349</v>
      </c>
      <c r="C53" s="45" t="s">
        <v>350</v>
      </c>
      <c r="D53" s="46">
        <v>37836</v>
      </c>
      <c r="E53" s="42">
        <f>VLOOKUP(B53,[1]Sheet1!B$4:E$1531,4,0)</f>
        <v>90</v>
      </c>
      <c r="F53" s="42">
        <f>VLOOKUP(B53,[1]Sheet1!B$4:F$1531,5,0)</f>
        <v>90</v>
      </c>
      <c r="G53" s="42">
        <v>85</v>
      </c>
      <c r="H53" s="42">
        <f>VLOOKUP(B53,[1]Sheet1!B$4:H$1531,7,0)</f>
        <v>85</v>
      </c>
      <c r="I53" s="47" t="str">
        <f t="shared" si="0"/>
        <v>Tốt</v>
      </c>
      <c r="J53" s="42">
        <f>VLOOKUP(B53,[1]Sheet1!B$4:J$1531,9,0)</f>
        <v>85</v>
      </c>
      <c r="K53" s="47" t="str">
        <f t="shared" si="1"/>
        <v>Tốt</v>
      </c>
    </row>
    <row r="54" spans="1:11" ht="18.75" customHeight="1" x14ac:dyDescent="0.25">
      <c r="A54" s="13">
        <v>42</v>
      </c>
      <c r="B54" s="44" t="s">
        <v>351</v>
      </c>
      <c r="C54" s="45" t="s">
        <v>352</v>
      </c>
      <c r="D54" s="46">
        <v>37901</v>
      </c>
      <c r="E54" s="42">
        <f>VLOOKUP(B54,[1]Sheet1!B$4:E$1531,4,0)</f>
        <v>90</v>
      </c>
      <c r="F54" s="42">
        <f>VLOOKUP(B54,[1]Sheet1!B$4:F$1531,5,0)</f>
        <v>90</v>
      </c>
      <c r="G54" s="42">
        <f>VLOOKUP(B54,[1]Sheet1!B$4:G$1531,6,0)</f>
        <v>90</v>
      </c>
      <c r="H54" s="42">
        <f>VLOOKUP(B54,[1]Sheet1!B$4:H$1531,7,0)</f>
        <v>90</v>
      </c>
      <c r="I54" s="47" t="str">
        <f t="shared" si="0"/>
        <v>Xuất sắc</v>
      </c>
      <c r="J54" s="42">
        <f>VLOOKUP(B54,[1]Sheet1!B$4:J$1531,9,0)</f>
        <v>90</v>
      </c>
      <c r="K54" s="47" t="str">
        <f t="shared" si="1"/>
        <v>Xuất sắc</v>
      </c>
    </row>
    <row r="55" spans="1:11" ht="18.75" customHeight="1" x14ac:dyDescent="0.25">
      <c r="A55" s="13">
        <v>43</v>
      </c>
      <c r="B55" s="44" t="s">
        <v>353</v>
      </c>
      <c r="C55" s="45" t="s">
        <v>354</v>
      </c>
      <c r="D55" s="46">
        <v>37812</v>
      </c>
      <c r="E55" s="42">
        <f>VLOOKUP(B55,[1]Sheet1!B$4:E$1531,4,0)</f>
        <v>70</v>
      </c>
      <c r="F55" s="42">
        <f>VLOOKUP(B55,[1]Sheet1!B$4:F$1531,5,0)</f>
        <v>80</v>
      </c>
      <c r="G55" s="42">
        <v>75</v>
      </c>
      <c r="H55" s="42">
        <f>VLOOKUP(B55,[1]Sheet1!B$4:H$1531,7,0)</f>
        <v>75</v>
      </c>
      <c r="I55" s="47" t="str">
        <f t="shared" si="0"/>
        <v>Khá</v>
      </c>
      <c r="J55" s="42">
        <f>VLOOKUP(B55,[1]Sheet1!B$4:J$1531,9,0)</f>
        <v>75</v>
      </c>
      <c r="K55" s="47" t="str">
        <f t="shared" si="1"/>
        <v>Khá</v>
      </c>
    </row>
    <row r="56" spans="1:11" ht="18.75" customHeight="1" x14ac:dyDescent="0.25">
      <c r="A56" s="13">
        <v>44</v>
      </c>
      <c r="B56" s="44" t="s">
        <v>355</v>
      </c>
      <c r="C56" s="45" t="s">
        <v>356</v>
      </c>
      <c r="D56" s="46">
        <v>37861</v>
      </c>
      <c r="E56" s="42">
        <f>VLOOKUP(B56,[1]Sheet1!B$4:E$1531,4,0)</f>
        <v>70</v>
      </c>
      <c r="F56" s="42">
        <f>VLOOKUP(B56,[1]Sheet1!B$4:F$1531,5,0)</f>
        <v>80</v>
      </c>
      <c r="G56" s="42">
        <f>VLOOKUP(B56,[1]Sheet1!B$4:G$1531,6,0)</f>
        <v>80</v>
      </c>
      <c r="H56" s="42">
        <f>VLOOKUP(B56,[1]Sheet1!B$4:H$1531,7,0)</f>
        <v>80</v>
      </c>
      <c r="I56" s="47" t="str">
        <f t="shared" si="0"/>
        <v>Tốt</v>
      </c>
      <c r="J56" s="42">
        <f>VLOOKUP(B56,[1]Sheet1!B$4:J$1531,9,0)</f>
        <v>80</v>
      </c>
      <c r="K56" s="47" t="str">
        <f t="shared" si="1"/>
        <v>Tốt</v>
      </c>
    </row>
    <row r="57" spans="1:11" ht="18.75" customHeight="1" x14ac:dyDescent="0.25">
      <c r="A57" s="13">
        <v>45</v>
      </c>
      <c r="B57" s="44" t="s">
        <v>357</v>
      </c>
      <c r="C57" s="45" t="s">
        <v>358</v>
      </c>
      <c r="D57" s="46">
        <v>37796</v>
      </c>
      <c r="E57" s="42">
        <f>VLOOKUP(B57,[1]Sheet1!B$4:E$1531,4,0)</f>
        <v>90</v>
      </c>
      <c r="F57" s="42">
        <f>VLOOKUP(B57,[1]Sheet1!B$4:F$1531,5,0)</f>
        <v>90</v>
      </c>
      <c r="G57" s="42">
        <f>VLOOKUP(B57,[1]Sheet1!B$4:G$1531,6,0)</f>
        <v>90</v>
      </c>
      <c r="H57" s="42">
        <f>VLOOKUP(B57,[1]Sheet1!B$4:H$1531,7,0)</f>
        <v>90</v>
      </c>
      <c r="I57" s="47" t="str">
        <f t="shared" si="0"/>
        <v>Xuất sắc</v>
      </c>
      <c r="J57" s="42">
        <f>VLOOKUP(B57,[1]Sheet1!B$4:J$1531,9,0)</f>
        <v>90</v>
      </c>
      <c r="K57" s="47" t="str">
        <f t="shared" si="1"/>
        <v>Xuất sắc</v>
      </c>
    </row>
    <row r="58" spans="1:11" ht="18.75" customHeight="1" x14ac:dyDescent="0.25">
      <c r="A58" s="13">
        <v>46</v>
      </c>
      <c r="B58" s="44" t="s">
        <v>359</v>
      </c>
      <c r="C58" s="45" t="s">
        <v>360</v>
      </c>
      <c r="D58" s="46">
        <v>37776</v>
      </c>
      <c r="E58" s="42">
        <f>VLOOKUP(B58,[1]Sheet1!B$4:E$1531,4,0)</f>
        <v>90</v>
      </c>
      <c r="F58" s="42">
        <f>VLOOKUP(B58,[1]Sheet1!B$4:F$1531,5,0)</f>
        <v>90</v>
      </c>
      <c r="G58" s="42">
        <f>VLOOKUP(B58,[1]Sheet1!B$4:G$1531,6,0)</f>
        <v>90</v>
      </c>
      <c r="H58" s="42">
        <f>VLOOKUP(B58,[1]Sheet1!B$4:H$1531,7,0)</f>
        <v>90</v>
      </c>
      <c r="I58" s="47" t="str">
        <f t="shared" si="0"/>
        <v>Xuất sắc</v>
      </c>
      <c r="J58" s="42">
        <f>VLOOKUP(B58,[1]Sheet1!B$4:J$1531,9,0)</f>
        <v>90</v>
      </c>
      <c r="K58" s="47" t="str">
        <f t="shared" si="1"/>
        <v>Xuất sắc</v>
      </c>
    </row>
    <row r="59" spans="1:11" ht="18.75" customHeight="1" x14ac:dyDescent="0.25">
      <c r="A59" s="13">
        <v>47</v>
      </c>
      <c r="B59" s="44" t="s">
        <v>361</v>
      </c>
      <c r="C59" s="45" t="s">
        <v>362</v>
      </c>
      <c r="D59" s="46">
        <v>37964</v>
      </c>
      <c r="E59" s="42">
        <f>VLOOKUP(B59,[1]Sheet1!B$4:E$1531,4,0)</f>
        <v>90</v>
      </c>
      <c r="F59" s="42">
        <f>VLOOKUP(B59,[1]Sheet1!B$4:F$1531,5,0)</f>
        <v>90</v>
      </c>
      <c r="G59" s="42">
        <f>VLOOKUP(B59,[1]Sheet1!B$4:G$1531,6,0)</f>
        <v>90</v>
      </c>
      <c r="H59" s="42">
        <f>VLOOKUP(B59,[1]Sheet1!B$4:H$1531,7,0)</f>
        <v>90</v>
      </c>
      <c r="I59" s="47" t="str">
        <f t="shared" si="0"/>
        <v>Xuất sắc</v>
      </c>
      <c r="J59" s="42">
        <f>VLOOKUP(B59,[1]Sheet1!B$4:J$1531,9,0)</f>
        <v>90</v>
      </c>
      <c r="K59" s="47" t="str">
        <f t="shared" si="1"/>
        <v>Xuất sắc</v>
      </c>
    </row>
    <row r="60" spans="1:11" ht="18.75" customHeight="1" x14ac:dyDescent="0.25">
      <c r="A60" s="13">
        <v>48</v>
      </c>
      <c r="B60" s="44" t="s">
        <v>363</v>
      </c>
      <c r="C60" s="45" t="s">
        <v>364</v>
      </c>
      <c r="D60" s="46">
        <v>37689</v>
      </c>
      <c r="E60" s="42">
        <f>VLOOKUP(B60,[1]Sheet1!B$4:E$1531,4,0)</f>
        <v>0</v>
      </c>
      <c r="F60" s="42">
        <f>VLOOKUP(B60,[1]Sheet1!B$4:F$1531,5,0)</f>
        <v>0</v>
      </c>
      <c r="G60" s="42">
        <f>VLOOKUP(B60,[1]Sheet1!B$4:G$1531,6,0)</f>
        <v>0</v>
      </c>
      <c r="H60" s="42">
        <f>VLOOKUP(B60,[1]Sheet1!B$4:H$1531,7,0)</f>
        <v>0</v>
      </c>
      <c r="I60" s="47" t="str">
        <f t="shared" si="0"/>
        <v>Kém</v>
      </c>
      <c r="J60" s="42">
        <f>VLOOKUP(B60,[1]Sheet1!B$4:J$1531,9,0)</f>
        <v>0</v>
      </c>
      <c r="K60" s="47" t="str">
        <f t="shared" si="1"/>
        <v>Kém</v>
      </c>
    </row>
    <row r="61" spans="1:11" ht="18.75" customHeight="1" x14ac:dyDescent="0.25">
      <c r="A61" s="13">
        <v>49</v>
      </c>
      <c r="B61" s="44" t="s">
        <v>365</v>
      </c>
      <c r="C61" s="45" t="s">
        <v>366</v>
      </c>
      <c r="D61" s="46">
        <v>37825</v>
      </c>
      <c r="E61" s="42">
        <f>VLOOKUP(B61,[1]Sheet1!B$4:E$1531,4,0)</f>
        <v>80</v>
      </c>
      <c r="F61" s="42">
        <f>VLOOKUP(B61,[1]Sheet1!B$4:F$1531,5,0)</f>
        <v>80</v>
      </c>
      <c r="G61" s="42">
        <f>VLOOKUP(B61,[1]Sheet1!B$4:G$1531,6,0)</f>
        <v>80</v>
      </c>
      <c r="H61" s="42">
        <f>VLOOKUP(B61,[1]Sheet1!B$4:H$1531,7,0)</f>
        <v>80</v>
      </c>
      <c r="I61" s="47" t="str">
        <f t="shared" si="0"/>
        <v>Tốt</v>
      </c>
      <c r="J61" s="42">
        <f>VLOOKUP(B61,[1]Sheet1!B$4:J$1531,9,0)</f>
        <v>80</v>
      </c>
      <c r="K61" s="47" t="str">
        <f t="shared" si="1"/>
        <v>Tốt</v>
      </c>
    </row>
    <row r="62" spans="1:11" ht="18.75" customHeight="1" x14ac:dyDescent="0.25">
      <c r="A62" s="13">
        <v>50</v>
      </c>
      <c r="B62" s="44" t="s">
        <v>367</v>
      </c>
      <c r="C62" s="45" t="s">
        <v>127</v>
      </c>
      <c r="D62" s="46">
        <v>37659</v>
      </c>
      <c r="E62" s="42">
        <f>VLOOKUP(B62,[1]Sheet1!B$4:E$1531,4,0)</f>
        <v>70</v>
      </c>
      <c r="F62" s="42">
        <f>VLOOKUP(B62,[1]Sheet1!B$4:F$1531,5,0)</f>
        <v>80</v>
      </c>
      <c r="G62" s="42">
        <v>75</v>
      </c>
      <c r="H62" s="42">
        <f>VLOOKUP(B62,[1]Sheet1!B$4:H$1531,7,0)</f>
        <v>75</v>
      </c>
      <c r="I62" s="47" t="str">
        <f t="shared" si="0"/>
        <v>Khá</v>
      </c>
      <c r="J62" s="42">
        <f>VLOOKUP(B62,[1]Sheet1!B$4:J$1531,9,0)</f>
        <v>75</v>
      </c>
      <c r="K62" s="47" t="str">
        <f t="shared" si="1"/>
        <v>Khá</v>
      </c>
    </row>
    <row r="63" spans="1:11" ht="18.75" customHeight="1" x14ac:dyDescent="0.25">
      <c r="A63" s="13">
        <v>51</v>
      </c>
      <c r="B63" s="44" t="s">
        <v>368</v>
      </c>
      <c r="C63" s="45" t="s">
        <v>369</v>
      </c>
      <c r="D63" s="46">
        <v>37983</v>
      </c>
      <c r="E63" s="42">
        <f>VLOOKUP(B63,[1]Sheet1!B$4:E$1531,4,0)</f>
        <v>80</v>
      </c>
      <c r="F63" s="42">
        <f>VLOOKUP(B63,[1]Sheet1!B$4:F$1531,5,0)</f>
        <v>80</v>
      </c>
      <c r="G63" s="42">
        <f>VLOOKUP(B63,[1]Sheet1!B$4:G$1531,6,0)</f>
        <v>80</v>
      </c>
      <c r="H63" s="42">
        <f>VLOOKUP(B63,[1]Sheet1!B$4:H$1531,7,0)</f>
        <v>80</v>
      </c>
      <c r="I63" s="47" t="str">
        <f t="shared" si="0"/>
        <v>Tốt</v>
      </c>
      <c r="J63" s="42">
        <f>VLOOKUP(B63,[1]Sheet1!B$4:J$1531,9,0)</f>
        <v>80</v>
      </c>
      <c r="K63" s="47" t="str">
        <f t="shared" si="1"/>
        <v>Tốt</v>
      </c>
    </row>
    <row r="64" spans="1:11" ht="18.75" customHeight="1" x14ac:dyDescent="0.25">
      <c r="A64" s="13">
        <v>52</v>
      </c>
      <c r="B64" s="44" t="s">
        <v>370</v>
      </c>
      <c r="C64" s="45" t="s">
        <v>371</v>
      </c>
      <c r="D64" s="46">
        <v>37768</v>
      </c>
      <c r="E64" s="42">
        <f>VLOOKUP(B64,[1]Sheet1!B$4:E$1531,4,0)</f>
        <v>90</v>
      </c>
      <c r="F64" s="42">
        <f>VLOOKUP(B64,[1]Sheet1!B$4:F$1531,5,0)</f>
        <v>90</v>
      </c>
      <c r="G64" s="42">
        <f>VLOOKUP(B64,[1]Sheet1!B$4:G$1531,6,0)</f>
        <v>90</v>
      </c>
      <c r="H64" s="42">
        <f>VLOOKUP(B64,[1]Sheet1!B$4:H$1531,7,0)</f>
        <v>90</v>
      </c>
      <c r="I64" s="47" t="str">
        <f t="shared" si="0"/>
        <v>Xuất sắc</v>
      </c>
      <c r="J64" s="42">
        <f>VLOOKUP(B64,[1]Sheet1!B$4:J$1531,9,0)</f>
        <v>90</v>
      </c>
      <c r="K64" s="47" t="str">
        <f t="shared" si="1"/>
        <v>Xuất sắc</v>
      </c>
    </row>
    <row r="65" spans="1:11" ht="18.75" customHeight="1" x14ac:dyDescent="0.25">
      <c r="A65" s="13">
        <v>53</v>
      </c>
      <c r="B65" s="44" t="s">
        <v>372</v>
      </c>
      <c r="C65" s="45" t="s">
        <v>373</v>
      </c>
      <c r="D65" s="46">
        <v>37657</v>
      </c>
      <c r="E65" s="42">
        <f>VLOOKUP(B65,[1]Sheet1!B$4:E$1531,4,0)</f>
        <v>90</v>
      </c>
      <c r="F65" s="42">
        <f>VLOOKUP(B65,[1]Sheet1!B$4:F$1531,5,0)</f>
        <v>90</v>
      </c>
      <c r="G65" s="42">
        <f>VLOOKUP(B65,[1]Sheet1!B$4:G$1531,6,0)</f>
        <v>90</v>
      </c>
      <c r="H65" s="42">
        <f>VLOOKUP(B65,[1]Sheet1!B$4:H$1531,7,0)</f>
        <v>90</v>
      </c>
      <c r="I65" s="47" t="str">
        <f t="shared" si="0"/>
        <v>Xuất sắc</v>
      </c>
      <c r="J65" s="42">
        <f>VLOOKUP(B65,[1]Sheet1!B$4:J$1531,9,0)</f>
        <v>90</v>
      </c>
      <c r="K65" s="47" t="str">
        <f t="shared" si="1"/>
        <v>Xuất sắc</v>
      </c>
    </row>
    <row r="66" spans="1:11" ht="18.75" customHeight="1" x14ac:dyDescent="0.25">
      <c r="A66" s="13">
        <v>54</v>
      </c>
      <c r="B66" s="44" t="s">
        <v>374</v>
      </c>
      <c r="C66" s="45" t="s">
        <v>375</v>
      </c>
      <c r="D66" s="46">
        <v>37953</v>
      </c>
      <c r="E66" s="42">
        <f>VLOOKUP(B66,[1]Sheet1!B$4:E$1531,4,0)</f>
        <v>90</v>
      </c>
      <c r="F66" s="42">
        <f>VLOOKUP(B66,[1]Sheet1!B$4:F$1531,5,0)</f>
        <v>90</v>
      </c>
      <c r="G66" s="42">
        <f>VLOOKUP(B66,[1]Sheet1!B$4:G$1531,6,0)</f>
        <v>90</v>
      </c>
      <c r="H66" s="42">
        <f>VLOOKUP(B66,[1]Sheet1!B$4:H$1531,7,0)</f>
        <v>90</v>
      </c>
      <c r="I66" s="47" t="str">
        <f t="shared" si="0"/>
        <v>Xuất sắc</v>
      </c>
      <c r="J66" s="42">
        <f>VLOOKUP(B66,[1]Sheet1!B$4:J$1531,9,0)</f>
        <v>90</v>
      </c>
      <c r="K66" s="47" t="str">
        <f t="shared" si="1"/>
        <v>Xuất sắc</v>
      </c>
    </row>
    <row r="67" spans="1:11" ht="18.75" customHeight="1" x14ac:dyDescent="0.25">
      <c r="A67" s="13">
        <v>55</v>
      </c>
      <c r="B67" s="44" t="s">
        <v>376</v>
      </c>
      <c r="C67" s="45" t="s">
        <v>377</v>
      </c>
      <c r="D67" s="46">
        <v>37588</v>
      </c>
      <c r="E67" s="42">
        <f>VLOOKUP(B67,[1]Sheet1!B$4:E$1531,4,0)</f>
        <v>80</v>
      </c>
      <c r="F67" s="42">
        <f>VLOOKUP(B67,[1]Sheet1!B$4:F$1531,5,0)</f>
        <v>80</v>
      </c>
      <c r="G67" s="42">
        <f>VLOOKUP(B67,[1]Sheet1!B$4:G$1531,6,0)</f>
        <v>80</v>
      </c>
      <c r="H67" s="42">
        <f>VLOOKUP(B67,[1]Sheet1!B$4:H$1531,7,0)</f>
        <v>80</v>
      </c>
      <c r="I67" s="47" t="str">
        <f t="shared" si="0"/>
        <v>Tốt</v>
      </c>
      <c r="J67" s="42">
        <f>VLOOKUP(B67,[1]Sheet1!B$4:J$1531,9,0)</f>
        <v>80</v>
      </c>
      <c r="K67" s="47" t="str">
        <f t="shared" si="1"/>
        <v>Tốt</v>
      </c>
    </row>
    <row r="68" spans="1:11" ht="18.75" customHeight="1" x14ac:dyDescent="0.25">
      <c r="A68" s="13">
        <v>56</v>
      </c>
      <c r="B68" s="44" t="s">
        <v>378</v>
      </c>
      <c r="C68" s="45" t="s">
        <v>379</v>
      </c>
      <c r="D68" s="46">
        <v>37890</v>
      </c>
      <c r="E68" s="42">
        <f>VLOOKUP(B68,[1]Sheet1!B$4:E$1531,4,0)</f>
        <v>70</v>
      </c>
      <c r="F68" s="42">
        <f>VLOOKUP(B68,[1]Sheet1!B$4:F$1531,5,0)</f>
        <v>80</v>
      </c>
      <c r="G68" s="42">
        <v>75</v>
      </c>
      <c r="H68" s="42">
        <f>VLOOKUP(B68,[1]Sheet1!B$4:H$1531,7,0)</f>
        <v>75</v>
      </c>
      <c r="I68" s="47" t="str">
        <f t="shared" si="0"/>
        <v>Khá</v>
      </c>
      <c r="J68" s="42">
        <f>VLOOKUP(B68,[1]Sheet1!B$4:J$1531,9,0)</f>
        <v>75</v>
      </c>
      <c r="K68" s="47" t="str">
        <f t="shared" si="1"/>
        <v>Khá</v>
      </c>
    </row>
    <row r="69" spans="1:11" ht="18.75" customHeight="1" x14ac:dyDescent="0.25">
      <c r="A69" s="13">
        <v>57</v>
      </c>
      <c r="B69" s="44" t="s">
        <v>380</v>
      </c>
      <c r="C69" s="45" t="s">
        <v>381</v>
      </c>
      <c r="D69" s="46">
        <v>37845</v>
      </c>
      <c r="E69" s="42">
        <f>VLOOKUP(B69,[1]Sheet1!B$4:E$1531,4,0)</f>
        <v>90</v>
      </c>
      <c r="F69" s="42">
        <f>VLOOKUP(B69,[1]Sheet1!B$4:F$1531,5,0)</f>
        <v>90</v>
      </c>
      <c r="G69" s="42">
        <f>VLOOKUP(B69,[1]Sheet1!B$4:G$1531,6,0)</f>
        <v>90</v>
      </c>
      <c r="H69" s="42">
        <f>VLOOKUP(B69,[1]Sheet1!B$4:H$1531,7,0)</f>
        <v>90</v>
      </c>
      <c r="I69" s="47" t="str">
        <f t="shared" si="0"/>
        <v>Xuất sắc</v>
      </c>
      <c r="J69" s="42">
        <f>VLOOKUP(B69,[1]Sheet1!B$4:J$1531,9,0)</f>
        <v>90</v>
      </c>
      <c r="K69" s="47" t="str">
        <f t="shared" si="1"/>
        <v>Xuất sắc</v>
      </c>
    </row>
    <row r="70" spans="1:11" ht="18.75" customHeight="1" x14ac:dyDescent="0.25">
      <c r="A70" s="13">
        <v>58</v>
      </c>
      <c r="B70" s="44" t="s">
        <v>382</v>
      </c>
      <c r="C70" s="45" t="s">
        <v>383</v>
      </c>
      <c r="D70" s="46">
        <v>37874</v>
      </c>
      <c r="E70" s="42">
        <f>VLOOKUP(B70,[1]Sheet1!B$4:E$1531,4,0)</f>
        <v>90</v>
      </c>
      <c r="F70" s="42">
        <f>VLOOKUP(B70,[1]Sheet1!B$4:F$1531,5,0)</f>
        <v>90</v>
      </c>
      <c r="G70" s="42">
        <f>VLOOKUP(B70,[1]Sheet1!B$4:G$1531,6,0)</f>
        <v>90</v>
      </c>
      <c r="H70" s="42">
        <f>VLOOKUP(B70,[1]Sheet1!B$4:H$1531,7,0)</f>
        <v>90</v>
      </c>
      <c r="I70" s="47" t="str">
        <f t="shared" si="0"/>
        <v>Xuất sắc</v>
      </c>
      <c r="J70" s="42">
        <f>VLOOKUP(B70,[1]Sheet1!B$4:J$1531,9,0)</f>
        <v>90</v>
      </c>
      <c r="K70" s="47" t="str">
        <f t="shared" si="1"/>
        <v>Xuất sắc</v>
      </c>
    </row>
    <row r="71" spans="1:11" ht="18.75" customHeight="1" x14ac:dyDescent="0.25">
      <c r="A71" s="13">
        <v>59</v>
      </c>
      <c r="B71" s="44" t="s">
        <v>384</v>
      </c>
      <c r="C71" s="45" t="s">
        <v>385</v>
      </c>
      <c r="D71" s="46">
        <v>37656</v>
      </c>
      <c r="E71" s="42">
        <f>VLOOKUP(B71,[1]Sheet1!B$4:E$1531,4,0)</f>
        <v>80</v>
      </c>
      <c r="F71" s="42">
        <f>VLOOKUP(B71,[1]Sheet1!B$4:F$1531,5,0)</f>
        <v>80</v>
      </c>
      <c r="G71" s="42">
        <f>VLOOKUP(B71,[1]Sheet1!B$4:G$1531,6,0)</f>
        <v>80</v>
      </c>
      <c r="H71" s="42">
        <f>VLOOKUP(B71,[1]Sheet1!B$4:H$1531,7,0)</f>
        <v>80</v>
      </c>
      <c r="I71" s="47" t="str">
        <f t="shared" si="0"/>
        <v>Tốt</v>
      </c>
      <c r="J71" s="42">
        <f>VLOOKUP(B71,[1]Sheet1!B$4:J$1531,9,0)</f>
        <v>80</v>
      </c>
      <c r="K71" s="47" t="str">
        <f t="shared" si="1"/>
        <v>Tốt</v>
      </c>
    </row>
    <row r="72" spans="1:11" ht="18.75" customHeight="1" x14ac:dyDescent="0.25">
      <c r="A72" s="13">
        <v>60</v>
      </c>
      <c r="B72" s="44" t="s">
        <v>386</v>
      </c>
      <c r="C72" s="45" t="s">
        <v>387</v>
      </c>
      <c r="D72" s="46">
        <v>37660</v>
      </c>
      <c r="E72" s="42">
        <f>VLOOKUP(B72,[1]Sheet1!B$4:E$1531,4,0)</f>
        <v>92</v>
      </c>
      <c r="F72" s="42">
        <f>VLOOKUP(B72,[1]Sheet1!B$4:F$1531,5,0)</f>
        <v>92</v>
      </c>
      <c r="G72" s="42">
        <f>VLOOKUP(B72,[1]Sheet1!B$4:G$1531,6,0)</f>
        <v>92</v>
      </c>
      <c r="H72" s="42">
        <f>VLOOKUP(B72,[1]Sheet1!B$4:H$1531,7,0)</f>
        <v>92</v>
      </c>
      <c r="I72" s="47" t="str">
        <f t="shared" si="0"/>
        <v>Xuất sắc</v>
      </c>
      <c r="J72" s="42">
        <f>VLOOKUP(B72,[1]Sheet1!B$4:J$1531,9,0)</f>
        <v>92</v>
      </c>
      <c r="K72" s="47" t="str">
        <f t="shared" si="1"/>
        <v>Xuất sắc</v>
      </c>
    </row>
    <row r="73" spans="1:11" ht="18.75" customHeight="1" x14ac:dyDescent="0.25">
      <c r="A73" s="13">
        <v>61</v>
      </c>
      <c r="B73" s="44" t="s">
        <v>388</v>
      </c>
      <c r="C73" s="45" t="s">
        <v>389</v>
      </c>
      <c r="D73" s="46">
        <v>37790</v>
      </c>
      <c r="E73" s="42">
        <f>VLOOKUP(B73,[1]Sheet1!B$4:E$1531,4,0)</f>
        <v>90</v>
      </c>
      <c r="F73" s="42">
        <f>VLOOKUP(B73,[1]Sheet1!B$4:F$1531,5,0)</f>
        <v>90</v>
      </c>
      <c r="G73" s="42">
        <v>85</v>
      </c>
      <c r="H73" s="42">
        <f>VLOOKUP(B73,[1]Sheet1!B$4:H$1531,7,0)</f>
        <v>85</v>
      </c>
      <c r="I73" s="47" t="str">
        <f t="shared" si="0"/>
        <v>Tốt</v>
      </c>
      <c r="J73" s="42">
        <f>VLOOKUP(B73,[1]Sheet1!B$4:J$1531,9,0)</f>
        <v>85</v>
      </c>
      <c r="K73" s="47" t="str">
        <f t="shared" si="1"/>
        <v>Tốt</v>
      </c>
    </row>
    <row r="74" spans="1:11" ht="18.75" customHeight="1" x14ac:dyDescent="0.25">
      <c r="A74" s="13">
        <v>62</v>
      </c>
      <c r="B74" s="44" t="s">
        <v>390</v>
      </c>
      <c r="C74" s="45" t="s">
        <v>391</v>
      </c>
      <c r="D74" s="46">
        <v>37804</v>
      </c>
      <c r="E74" s="42">
        <f>VLOOKUP(B74,[1]Sheet1!B$4:E$1531,4,0)</f>
        <v>90</v>
      </c>
      <c r="F74" s="42">
        <f>VLOOKUP(B74,[1]Sheet1!B$4:F$1531,5,0)</f>
        <v>90</v>
      </c>
      <c r="G74" s="42">
        <v>85</v>
      </c>
      <c r="H74" s="42">
        <f>VLOOKUP(B74,[1]Sheet1!B$4:H$1531,7,0)</f>
        <v>85</v>
      </c>
      <c r="I74" s="47" t="str">
        <f t="shared" si="0"/>
        <v>Tốt</v>
      </c>
      <c r="J74" s="42">
        <f>VLOOKUP(B74,[1]Sheet1!B$4:J$1531,9,0)</f>
        <v>85</v>
      </c>
      <c r="K74" s="47" t="str">
        <f t="shared" si="1"/>
        <v>Tốt</v>
      </c>
    </row>
    <row r="75" spans="1:11" ht="18.75" customHeight="1" x14ac:dyDescent="0.25">
      <c r="A75" s="13">
        <v>63</v>
      </c>
      <c r="B75" s="44" t="s">
        <v>392</v>
      </c>
      <c r="C75" s="45" t="s">
        <v>393</v>
      </c>
      <c r="D75" s="46">
        <v>37756</v>
      </c>
      <c r="E75" s="42">
        <f>VLOOKUP(B75,[1]Sheet1!B$4:E$1531,4,0)</f>
        <v>90</v>
      </c>
      <c r="F75" s="42">
        <f>VLOOKUP(B75,[1]Sheet1!B$4:F$1531,5,0)</f>
        <v>90</v>
      </c>
      <c r="G75" s="42">
        <f>VLOOKUP(B75,[1]Sheet1!B$4:G$1531,6,0)</f>
        <v>90</v>
      </c>
      <c r="H75" s="42">
        <f>VLOOKUP(B75,[1]Sheet1!B$4:H$1531,7,0)</f>
        <v>90</v>
      </c>
      <c r="I75" s="47" t="str">
        <f t="shared" si="0"/>
        <v>Xuất sắc</v>
      </c>
      <c r="J75" s="42">
        <f>VLOOKUP(B75,[1]Sheet1!B$4:J$1531,9,0)</f>
        <v>90</v>
      </c>
      <c r="K75" s="47" t="str">
        <f t="shared" si="1"/>
        <v>Xuất sắc</v>
      </c>
    </row>
    <row r="76" spans="1:11" ht="18.75" customHeight="1" x14ac:dyDescent="0.25">
      <c r="A76" s="13">
        <v>64</v>
      </c>
      <c r="B76" s="44" t="s">
        <v>394</v>
      </c>
      <c r="C76" s="45" t="s">
        <v>260</v>
      </c>
      <c r="D76" s="46">
        <v>37906</v>
      </c>
      <c r="E76" s="42">
        <f>VLOOKUP(B76,[1]Sheet1!B$4:E$1531,4,0)</f>
        <v>90</v>
      </c>
      <c r="F76" s="42">
        <f>VLOOKUP(B76,[1]Sheet1!B$4:F$1531,5,0)</f>
        <v>90</v>
      </c>
      <c r="G76" s="42">
        <f>VLOOKUP(B76,[1]Sheet1!B$4:G$1531,6,0)</f>
        <v>90</v>
      </c>
      <c r="H76" s="42">
        <f>VLOOKUP(B76,[1]Sheet1!B$4:H$1531,7,0)</f>
        <v>90</v>
      </c>
      <c r="I76" s="47" t="str">
        <f t="shared" si="0"/>
        <v>Xuất sắc</v>
      </c>
      <c r="J76" s="42">
        <f>VLOOKUP(B76,[1]Sheet1!B$4:J$1531,9,0)</f>
        <v>90</v>
      </c>
      <c r="K76" s="47" t="str">
        <f t="shared" si="1"/>
        <v>Xuất sắc</v>
      </c>
    </row>
    <row r="77" spans="1:11" ht="18.75" customHeight="1" x14ac:dyDescent="0.25">
      <c r="A77" s="13">
        <v>65</v>
      </c>
      <c r="B77" s="44" t="s">
        <v>395</v>
      </c>
      <c r="C77" s="45" t="s">
        <v>396</v>
      </c>
      <c r="D77" s="46">
        <v>37907</v>
      </c>
      <c r="E77" s="42">
        <f>VLOOKUP(B77,[1]Sheet1!B$4:E$1531,4,0)</f>
        <v>80</v>
      </c>
      <c r="F77" s="42">
        <f>VLOOKUP(B77,[1]Sheet1!B$4:F$1531,5,0)</f>
        <v>80</v>
      </c>
      <c r="G77" s="42">
        <f>VLOOKUP(B77,[1]Sheet1!B$4:G$1531,6,0)</f>
        <v>80</v>
      </c>
      <c r="H77" s="42">
        <f>VLOOKUP(B77,[1]Sheet1!B$4:H$1531,7,0)</f>
        <v>80</v>
      </c>
      <c r="I77" s="47" t="str">
        <f t="shared" ref="I77:I80" si="2">IF(H77&gt;=90,"Xuất sắc",IF(H77&gt;=80,"Tốt", IF(H77&gt;=65,"Khá",IF(H77&gt;=50,"Trung bình", IF(H77&gt;=35, "Yếu", "Kém")))))</f>
        <v>Tốt</v>
      </c>
      <c r="J77" s="42">
        <f>VLOOKUP(B77,[1]Sheet1!B$4:J$1531,9,0)</f>
        <v>80</v>
      </c>
      <c r="K77" s="47" t="str">
        <f t="shared" ref="K77:K80" si="3">IF(J77&gt;=90,"Xuất sắc",IF(J77&gt;=80,"Tốt", IF(J77&gt;=65,"Khá",IF(J77&gt;=50,"Trung bình", IF(J77&gt;=35, "Yếu", "Kém")))))</f>
        <v>Tốt</v>
      </c>
    </row>
    <row r="78" spans="1:11" ht="18.75" customHeight="1" x14ac:dyDescent="0.25">
      <c r="A78" s="13">
        <v>66</v>
      </c>
      <c r="B78" s="44" t="s">
        <v>397</v>
      </c>
      <c r="C78" s="45" t="s">
        <v>398</v>
      </c>
      <c r="D78" s="46">
        <v>37851</v>
      </c>
      <c r="E78" s="42">
        <f>VLOOKUP(B78,[1]Sheet1!B$4:E$1531,4,0)</f>
        <v>75</v>
      </c>
      <c r="F78" s="42">
        <f>VLOOKUP(B78,[1]Sheet1!B$4:F$1531,5,0)</f>
        <v>80</v>
      </c>
      <c r="G78" s="42">
        <v>80</v>
      </c>
      <c r="H78" s="42">
        <f>VLOOKUP(B78,[1]Sheet1!B$4:H$1531,7,0)</f>
        <v>80</v>
      </c>
      <c r="I78" s="47" t="str">
        <f t="shared" si="2"/>
        <v>Tốt</v>
      </c>
      <c r="J78" s="42">
        <f>VLOOKUP(B78,[1]Sheet1!B$4:J$1531,9,0)</f>
        <v>80</v>
      </c>
      <c r="K78" s="47" t="str">
        <f t="shared" si="3"/>
        <v>Tốt</v>
      </c>
    </row>
    <row r="79" spans="1:11" ht="18.75" customHeight="1" x14ac:dyDescent="0.25">
      <c r="A79" s="13">
        <v>67</v>
      </c>
      <c r="B79" s="44" t="s">
        <v>399</v>
      </c>
      <c r="C79" s="45" t="s">
        <v>400</v>
      </c>
      <c r="D79" s="46">
        <v>37770</v>
      </c>
      <c r="E79" s="42">
        <f>VLOOKUP(B79,[1]Sheet1!B$4:E$1531,4,0)</f>
        <v>85</v>
      </c>
      <c r="F79" s="42">
        <f>VLOOKUP(B79,[1]Sheet1!B$4:F$1531,5,0)</f>
        <v>90</v>
      </c>
      <c r="G79" s="42">
        <f>VLOOKUP(B79,[1]Sheet1!B$4:G$1531,6,0)</f>
        <v>90</v>
      </c>
      <c r="H79" s="42">
        <f>VLOOKUP(B79,[1]Sheet1!B$4:H$1531,7,0)</f>
        <v>90</v>
      </c>
      <c r="I79" s="47" t="str">
        <f t="shared" si="2"/>
        <v>Xuất sắc</v>
      </c>
      <c r="J79" s="42">
        <f>VLOOKUP(B79,[1]Sheet1!B$4:J$1531,9,0)</f>
        <v>90</v>
      </c>
      <c r="K79" s="47" t="str">
        <f t="shared" si="3"/>
        <v>Xuất sắc</v>
      </c>
    </row>
    <row r="80" spans="1:11" ht="18.75" customHeight="1" x14ac:dyDescent="0.25">
      <c r="A80" s="13">
        <v>68</v>
      </c>
      <c r="B80" s="44" t="s">
        <v>401</v>
      </c>
      <c r="C80" s="45" t="s">
        <v>402</v>
      </c>
      <c r="D80" s="46">
        <v>37828</v>
      </c>
      <c r="E80" s="42">
        <f>VLOOKUP(B80,[1]Sheet1!B$4:E$1531,4,0)</f>
        <v>0</v>
      </c>
      <c r="F80" s="42">
        <f>VLOOKUP(B80,[1]Sheet1!B$4:F$1531,5,0)</f>
        <v>0</v>
      </c>
      <c r="G80" s="42">
        <f>VLOOKUP(B80,[1]Sheet1!B$4:G$1531,6,0)</f>
        <v>0</v>
      </c>
      <c r="H80" s="42">
        <f>VLOOKUP(B80,[1]Sheet1!B$4:H$1531,7,0)</f>
        <v>0</v>
      </c>
      <c r="I80" s="47" t="str">
        <f t="shared" si="2"/>
        <v>Kém</v>
      </c>
      <c r="J80" s="42">
        <f>VLOOKUP(B80,[1]Sheet1!B$4:J$1531,9,0)</f>
        <v>0</v>
      </c>
      <c r="K80" s="47" t="str">
        <f t="shared" si="3"/>
        <v>Kém</v>
      </c>
    </row>
    <row r="81" spans="1:3" ht="14.25" x14ac:dyDescent="0.2"/>
    <row r="82" spans="1:3" ht="16.5" x14ac:dyDescent="0.2">
      <c r="A82" s="58" t="s">
        <v>43</v>
      </c>
      <c r="B82" s="58"/>
      <c r="C82" s="58"/>
    </row>
  </sheetData>
  <sortState xmlns:xlrd2="http://schemas.microsoft.com/office/spreadsheetml/2017/richdata2" ref="A13:K80">
    <sortCondition ref="B13:B80"/>
  </sortState>
  <mergeCells count="16">
    <mergeCell ref="A6:K6"/>
    <mergeCell ref="A1:C1"/>
    <mergeCell ref="E1:K1"/>
    <mergeCell ref="A2:C2"/>
    <mergeCell ref="E2:K2"/>
    <mergeCell ref="A5:K5"/>
    <mergeCell ref="A82:C82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80">
    <cfRule type="duplicateValues" dxfId="14" priority="8"/>
    <cfRule type="duplicateValues" dxfId="13" priority="9"/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79CD4-D967-4EE2-9DEA-93C19F2AAD48}">
  <sheetPr codeName="Sheet5"/>
  <dimension ref="A1:K76"/>
  <sheetViews>
    <sheetView topLeftCell="A68" workbookViewId="0">
      <selection activeCell="I74" sqref="I74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87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403</v>
      </c>
      <c r="C13" s="45" t="s">
        <v>404</v>
      </c>
      <c r="D13" s="46">
        <v>37680</v>
      </c>
      <c r="E13" s="42">
        <f>VLOOKUP(B13,[1]Sheet1!B$4:E$1531,4,0)</f>
        <v>92</v>
      </c>
      <c r="F13" s="42">
        <f>VLOOKUP(B13,[1]Sheet1!B$4:F$1531,5,0)</f>
        <v>92</v>
      </c>
      <c r="G13" s="42">
        <f>VLOOKUP(B13,[1]Sheet1!B$4:G$1531,6,0)</f>
        <v>92</v>
      </c>
      <c r="H13" s="42">
        <f>VLOOKUP(B13,[1]Sheet1!B$4:H$1531,7,0)</f>
        <v>92</v>
      </c>
      <c r="I13" s="47" t="str">
        <f t="shared" ref="I13:I74" si="0">IF(H13&gt;=90,"Xuất sắc",IF(H13&gt;=80,"Tốt", IF(H13&gt;=65,"Khá",IF(H13&gt;=50,"Trung bình", IF(H13&gt;=35, "Yếu", "Kém")))))</f>
        <v>Xuất sắc</v>
      </c>
      <c r="J13" s="42">
        <f>VLOOKUP(B13,[1]Sheet1!B$4:J$1531,9,0)</f>
        <v>92</v>
      </c>
      <c r="K13" s="47" t="str">
        <f t="shared" ref="K13:K74" si="1">IF(J13&gt;=90,"Xuất sắc",IF(J13&gt;=80,"Tốt", IF(J13&gt;=65,"Khá",IF(J13&gt;=50,"Trung bình", IF(J13&gt;=35, "Yếu", "Kém")))))</f>
        <v>Xuất sắc</v>
      </c>
    </row>
    <row r="14" spans="1:11" ht="18.75" customHeight="1" x14ac:dyDescent="0.25">
      <c r="A14" s="13">
        <v>2</v>
      </c>
      <c r="B14" s="44" t="s">
        <v>405</v>
      </c>
      <c r="C14" s="45" t="s">
        <v>406</v>
      </c>
      <c r="D14" s="46">
        <v>37764</v>
      </c>
      <c r="E14" s="42">
        <f>VLOOKUP(B14,[1]Sheet1!B$4:E$1531,4,0)</f>
        <v>90</v>
      </c>
      <c r="F14" s="42">
        <f>VLOOKUP(B14,[1]Sheet1!B$4:F$1531,5,0)</f>
        <v>90</v>
      </c>
      <c r="G14" s="42">
        <f>VLOOKUP(B14,[1]Sheet1!B$4:G$1531,6,0)</f>
        <v>90</v>
      </c>
      <c r="H14" s="42">
        <f>VLOOKUP(B14,[1]Sheet1!B$4:H$1531,7,0)</f>
        <v>90</v>
      </c>
      <c r="I14" s="47" t="str">
        <f t="shared" si="0"/>
        <v>Xuất sắc</v>
      </c>
      <c r="J14" s="42">
        <f>VLOOKUP(B14,[1]Sheet1!B$4:J$1531,9,0)</f>
        <v>90</v>
      </c>
      <c r="K14" s="47" t="str">
        <f t="shared" si="1"/>
        <v>Xuất sắc</v>
      </c>
    </row>
    <row r="15" spans="1:11" ht="18.75" customHeight="1" x14ac:dyDescent="0.25">
      <c r="A15" s="13">
        <v>3</v>
      </c>
      <c r="B15" s="44" t="s">
        <v>407</v>
      </c>
      <c r="C15" s="45" t="s">
        <v>408</v>
      </c>
      <c r="D15" s="46">
        <v>37543</v>
      </c>
      <c r="E15" s="42">
        <f>VLOOKUP(B15,[1]Sheet1!B$4:E$1531,4,0)</f>
        <v>80</v>
      </c>
      <c r="F15" s="42">
        <f>VLOOKUP(B15,[1]Sheet1!B$4:F$1531,5,0)</f>
        <v>80</v>
      </c>
      <c r="G15" s="42">
        <f>VLOOKUP(B15,[1]Sheet1!B$4:G$1531,6,0)</f>
        <v>80</v>
      </c>
      <c r="H15" s="42">
        <f>VLOOKUP(B15,[1]Sheet1!B$4:H$1531,7,0)</f>
        <v>80</v>
      </c>
      <c r="I15" s="47" t="str">
        <f t="shared" si="0"/>
        <v>Tốt</v>
      </c>
      <c r="J15" s="42">
        <f>VLOOKUP(B15,[1]Sheet1!B$4:J$1531,9,0)</f>
        <v>80</v>
      </c>
      <c r="K15" s="47" t="str">
        <f t="shared" si="1"/>
        <v>Tốt</v>
      </c>
    </row>
    <row r="16" spans="1:11" ht="18.75" customHeight="1" x14ac:dyDescent="0.25">
      <c r="A16" s="13">
        <v>4</v>
      </c>
      <c r="B16" s="44" t="s">
        <v>409</v>
      </c>
      <c r="C16" s="45" t="s">
        <v>410</v>
      </c>
      <c r="D16" s="46">
        <v>37877</v>
      </c>
      <c r="E16" s="42">
        <f>VLOOKUP(B16,[1]Sheet1!B$4:E$1531,4,0)</f>
        <v>90</v>
      </c>
      <c r="F16" s="42">
        <f>VLOOKUP(B16,[1]Sheet1!B$4:F$1531,5,0)</f>
        <v>90</v>
      </c>
      <c r="G16" s="42">
        <f>VLOOKUP(B16,[1]Sheet1!B$4:G$1531,6,0)</f>
        <v>90</v>
      </c>
      <c r="H16" s="42">
        <f>VLOOKUP(B16,[1]Sheet1!B$4:H$1531,7,0)</f>
        <v>90</v>
      </c>
      <c r="I16" s="47" t="str">
        <f t="shared" si="0"/>
        <v>Xuất sắc</v>
      </c>
      <c r="J16" s="42">
        <f>VLOOKUP(B16,[1]Sheet1!B$4:J$1531,9,0)</f>
        <v>90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411</v>
      </c>
      <c r="C17" s="45" t="s">
        <v>412</v>
      </c>
      <c r="D17" s="46">
        <v>37942</v>
      </c>
      <c r="E17" s="42">
        <f>VLOOKUP(B17,[1]Sheet1!B$4:E$1531,4,0)</f>
        <v>90</v>
      </c>
      <c r="F17" s="42">
        <f>VLOOKUP(B17,[1]Sheet1!B$4:F$1531,5,0)</f>
        <v>90</v>
      </c>
      <c r="G17" s="42">
        <f>VLOOKUP(B17,[1]Sheet1!B$4:G$1531,6,0)</f>
        <v>90</v>
      </c>
      <c r="H17" s="42">
        <f>VLOOKUP(B17,[1]Sheet1!B$4:H$1531,7,0)</f>
        <v>90</v>
      </c>
      <c r="I17" s="47" t="str">
        <f t="shared" si="0"/>
        <v>Xuất sắc</v>
      </c>
      <c r="J17" s="42">
        <f>VLOOKUP(B17,[1]Sheet1!B$4:J$1531,9,0)</f>
        <v>90</v>
      </c>
      <c r="K17" s="47" t="str">
        <f t="shared" si="1"/>
        <v>Xuất sắc</v>
      </c>
    </row>
    <row r="18" spans="1:11" ht="18.75" customHeight="1" x14ac:dyDescent="0.25">
      <c r="A18" s="13">
        <v>6</v>
      </c>
      <c r="B18" s="44" t="s">
        <v>413</v>
      </c>
      <c r="C18" s="45" t="s">
        <v>414</v>
      </c>
      <c r="D18" s="46">
        <v>37789</v>
      </c>
      <c r="E18" s="42">
        <f>VLOOKUP(B18,[1]Sheet1!B$4:E$1531,4,0)</f>
        <v>90</v>
      </c>
      <c r="F18" s="42">
        <f>VLOOKUP(B18,[1]Sheet1!B$4:F$1531,5,0)</f>
        <v>90</v>
      </c>
      <c r="G18" s="42">
        <f>VLOOKUP(B18,[1]Sheet1!B$4:G$1531,6,0)</f>
        <v>90</v>
      </c>
      <c r="H18" s="42">
        <f>VLOOKUP(B18,[1]Sheet1!B$4:H$1531,7,0)</f>
        <v>90</v>
      </c>
      <c r="I18" s="47" t="str">
        <f t="shared" si="0"/>
        <v>Xuất sắc</v>
      </c>
      <c r="J18" s="42">
        <f>VLOOKUP(B18,[1]Sheet1!B$4:J$1531,9,0)</f>
        <v>90</v>
      </c>
      <c r="K18" s="47" t="str">
        <f t="shared" si="1"/>
        <v>Xuất sắc</v>
      </c>
    </row>
    <row r="19" spans="1:11" ht="18.75" customHeight="1" x14ac:dyDescent="0.25">
      <c r="A19" s="13">
        <v>7</v>
      </c>
      <c r="B19" s="44" t="s">
        <v>415</v>
      </c>
      <c r="C19" s="45" t="s">
        <v>416</v>
      </c>
      <c r="D19" s="46">
        <v>37697</v>
      </c>
      <c r="E19" s="42">
        <f>VLOOKUP(B19,[1]Sheet1!B$4:E$1531,4,0)</f>
        <v>90</v>
      </c>
      <c r="F19" s="42">
        <f>VLOOKUP(B19,[1]Sheet1!B$4:F$1531,5,0)</f>
        <v>90</v>
      </c>
      <c r="G19" s="42">
        <f>VLOOKUP(B19,[1]Sheet1!B$4:G$1531,6,0)</f>
        <v>90</v>
      </c>
      <c r="H19" s="42">
        <f>VLOOKUP(B19,[1]Sheet1!B$4:H$1531,7,0)</f>
        <v>90</v>
      </c>
      <c r="I19" s="47" t="str">
        <f t="shared" si="0"/>
        <v>Xuất sắc</v>
      </c>
      <c r="J19" s="42">
        <f>VLOOKUP(B19,[1]Sheet1!B$4:J$1531,9,0)</f>
        <v>90</v>
      </c>
      <c r="K19" s="47" t="str">
        <f t="shared" si="1"/>
        <v>Xuất sắc</v>
      </c>
    </row>
    <row r="20" spans="1:11" ht="18.75" customHeight="1" x14ac:dyDescent="0.25">
      <c r="A20" s="13">
        <v>8</v>
      </c>
      <c r="B20" s="44" t="s">
        <v>417</v>
      </c>
      <c r="C20" s="45" t="s">
        <v>418</v>
      </c>
      <c r="D20" s="46">
        <v>37675</v>
      </c>
      <c r="E20" s="42">
        <f>VLOOKUP(B20,[1]Sheet1!B$4:E$1531,4,0)</f>
        <v>92</v>
      </c>
      <c r="F20" s="42">
        <f>VLOOKUP(B20,[1]Sheet1!B$4:F$1531,5,0)</f>
        <v>92</v>
      </c>
      <c r="G20" s="42">
        <f>VLOOKUP(B20,[1]Sheet1!B$4:G$1531,6,0)</f>
        <v>92</v>
      </c>
      <c r="H20" s="42">
        <f>VLOOKUP(B20,[1]Sheet1!B$4:H$1531,7,0)</f>
        <v>92</v>
      </c>
      <c r="I20" s="47" t="str">
        <f t="shared" si="0"/>
        <v>Xuất sắc</v>
      </c>
      <c r="J20" s="42">
        <f>VLOOKUP(B20,[1]Sheet1!B$4:J$1531,9,0)</f>
        <v>92</v>
      </c>
      <c r="K20" s="47" t="str">
        <f t="shared" si="1"/>
        <v>Xuất sắc</v>
      </c>
    </row>
    <row r="21" spans="1:11" ht="18.75" customHeight="1" x14ac:dyDescent="0.25">
      <c r="A21" s="13">
        <v>9</v>
      </c>
      <c r="B21" s="44" t="s">
        <v>419</v>
      </c>
      <c r="C21" s="45" t="s">
        <v>420</v>
      </c>
      <c r="D21" s="46">
        <v>37953</v>
      </c>
      <c r="E21" s="42">
        <f>VLOOKUP(B21,[1]Sheet1!B$4:E$1531,4,0)</f>
        <v>90</v>
      </c>
      <c r="F21" s="42">
        <f>VLOOKUP(B21,[1]Sheet1!B$4:F$1531,5,0)</f>
        <v>90</v>
      </c>
      <c r="G21" s="42">
        <f>VLOOKUP(B21,[1]Sheet1!B$4:G$1531,6,0)</f>
        <v>90</v>
      </c>
      <c r="H21" s="42">
        <f>VLOOKUP(B21,[1]Sheet1!B$4:H$1531,7,0)</f>
        <v>90</v>
      </c>
      <c r="I21" s="47" t="str">
        <f t="shared" si="0"/>
        <v>Xuất sắc</v>
      </c>
      <c r="J21" s="42">
        <f>VLOOKUP(B21,[1]Sheet1!B$4:J$1531,9,0)</f>
        <v>90</v>
      </c>
      <c r="K21" s="47" t="str">
        <f t="shared" si="1"/>
        <v>Xuất sắc</v>
      </c>
    </row>
    <row r="22" spans="1:11" ht="18.75" customHeight="1" x14ac:dyDescent="0.25">
      <c r="A22" s="13">
        <v>10</v>
      </c>
      <c r="B22" s="44" t="s">
        <v>421</v>
      </c>
      <c r="C22" s="45" t="s">
        <v>422</v>
      </c>
      <c r="D22" s="46">
        <v>37649</v>
      </c>
      <c r="E22" s="42">
        <f>VLOOKUP(B22,[1]Sheet1!B$4:E$1531,4,0)</f>
        <v>90</v>
      </c>
      <c r="F22" s="42">
        <f>VLOOKUP(B22,[1]Sheet1!B$4:F$1531,5,0)</f>
        <v>90</v>
      </c>
      <c r="G22" s="42">
        <f>VLOOKUP(B22,[1]Sheet1!B$4:G$1531,6,0)</f>
        <v>90</v>
      </c>
      <c r="H22" s="42">
        <f>VLOOKUP(B22,[1]Sheet1!B$4:H$1531,7,0)</f>
        <v>90</v>
      </c>
      <c r="I22" s="47" t="str">
        <f t="shared" si="0"/>
        <v>Xuất sắc</v>
      </c>
      <c r="J22" s="42">
        <f>VLOOKUP(B22,[1]Sheet1!B$4:J$1531,9,0)</f>
        <v>90</v>
      </c>
      <c r="K22" s="47" t="str">
        <f t="shared" si="1"/>
        <v>Xuất sắc</v>
      </c>
    </row>
    <row r="23" spans="1:11" ht="18.75" customHeight="1" x14ac:dyDescent="0.25">
      <c r="A23" s="13">
        <v>11</v>
      </c>
      <c r="B23" s="44" t="s">
        <v>423</v>
      </c>
      <c r="C23" s="45" t="s">
        <v>424</v>
      </c>
      <c r="D23" s="46">
        <v>37731</v>
      </c>
      <c r="E23" s="42">
        <f>VLOOKUP(B23,[1]Sheet1!B$4:E$1531,4,0)</f>
        <v>90</v>
      </c>
      <c r="F23" s="42">
        <f>VLOOKUP(B23,[1]Sheet1!B$4:F$1531,5,0)</f>
        <v>90</v>
      </c>
      <c r="G23" s="42">
        <f>VLOOKUP(B23,[1]Sheet1!B$4:G$1531,6,0)</f>
        <v>90</v>
      </c>
      <c r="H23" s="42">
        <f>VLOOKUP(B23,[1]Sheet1!B$4:H$1531,7,0)</f>
        <v>90</v>
      </c>
      <c r="I23" s="47" t="str">
        <f t="shared" si="0"/>
        <v>Xuất sắc</v>
      </c>
      <c r="J23" s="42">
        <f>VLOOKUP(B23,[1]Sheet1!B$4:J$1531,9,0)</f>
        <v>90</v>
      </c>
      <c r="K23" s="47" t="str">
        <f t="shared" si="1"/>
        <v>Xuất sắc</v>
      </c>
    </row>
    <row r="24" spans="1:11" ht="18.75" customHeight="1" x14ac:dyDescent="0.25">
      <c r="A24" s="13">
        <v>12</v>
      </c>
      <c r="B24" s="44" t="s">
        <v>425</v>
      </c>
      <c r="C24" s="45" t="s">
        <v>426</v>
      </c>
      <c r="D24" s="46">
        <v>37950</v>
      </c>
      <c r="E24" s="42">
        <f>VLOOKUP(B24,[1]Sheet1!B$4:E$1531,4,0)</f>
        <v>85</v>
      </c>
      <c r="F24" s="42">
        <f>VLOOKUP(B24,[1]Sheet1!B$4:F$1531,5,0)</f>
        <v>85</v>
      </c>
      <c r="G24" s="42">
        <f>VLOOKUP(B24,[1]Sheet1!B$4:G$1531,6,0)</f>
        <v>85</v>
      </c>
      <c r="H24" s="42">
        <f>VLOOKUP(B24,[1]Sheet1!B$4:H$1531,7,0)</f>
        <v>85</v>
      </c>
      <c r="I24" s="47" t="str">
        <f t="shared" si="0"/>
        <v>Tốt</v>
      </c>
      <c r="J24" s="42">
        <f>VLOOKUP(B24,[1]Sheet1!B$4:J$1531,9,0)</f>
        <v>85</v>
      </c>
      <c r="K24" s="47" t="str">
        <f t="shared" si="1"/>
        <v>Tốt</v>
      </c>
    </row>
    <row r="25" spans="1:11" ht="18.75" customHeight="1" x14ac:dyDescent="0.25">
      <c r="A25" s="13">
        <v>13</v>
      </c>
      <c r="B25" s="44" t="s">
        <v>427</v>
      </c>
      <c r="C25" s="45" t="s">
        <v>428</v>
      </c>
      <c r="D25" s="46">
        <v>37830</v>
      </c>
      <c r="E25" s="42">
        <f>VLOOKUP(B25,[1]Sheet1!B$4:E$1531,4,0)</f>
        <v>80</v>
      </c>
      <c r="F25" s="42">
        <f>VLOOKUP(B25,[1]Sheet1!B$4:F$1531,5,0)</f>
        <v>80</v>
      </c>
      <c r="G25" s="42">
        <f>VLOOKUP(B25,[1]Sheet1!B$4:G$1531,6,0)</f>
        <v>80</v>
      </c>
      <c r="H25" s="42">
        <f>VLOOKUP(B25,[1]Sheet1!B$4:H$1531,7,0)</f>
        <v>80</v>
      </c>
      <c r="I25" s="47" t="str">
        <f t="shared" si="0"/>
        <v>Tốt</v>
      </c>
      <c r="J25" s="42">
        <f>VLOOKUP(B25,[1]Sheet1!B$4:J$1531,9,0)</f>
        <v>80</v>
      </c>
      <c r="K25" s="47" t="str">
        <f t="shared" si="1"/>
        <v>Tốt</v>
      </c>
    </row>
    <row r="26" spans="1:11" ht="18.75" customHeight="1" x14ac:dyDescent="0.25">
      <c r="A26" s="13">
        <v>14</v>
      </c>
      <c r="B26" s="44" t="s">
        <v>429</v>
      </c>
      <c r="C26" s="45" t="s">
        <v>430</v>
      </c>
      <c r="D26" s="46">
        <v>37907</v>
      </c>
      <c r="E26" s="42">
        <f>VLOOKUP(B26,[1]Sheet1!B$4:E$1531,4,0)</f>
        <v>77</v>
      </c>
      <c r="F26" s="42">
        <f>VLOOKUP(B26,[1]Sheet1!B$4:F$1531,5,0)</f>
        <v>77</v>
      </c>
      <c r="G26" s="42">
        <f>VLOOKUP(B26,[1]Sheet1!B$4:G$1531,6,0)</f>
        <v>77</v>
      </c>
      <c r="H26" s="42">
        <f>VLOOKUP(B26,[1]Sheet1!B$4:H$1531,7,0)</f>
        <v>77</v>
      </c>
      <c r="I26" s="47" t="str">
        <f t="shared" si="0"/>
        <v>Khá</v>
      </c>
      <c r="J26" s="42">
        <f>VLOOKUP(B26,[1]Sheet1!B$4:J$1531,9,0)</f>
        <v>77</v>
      </c>
      <c r="K26" s="47" t="str">
        <f t="shared" si="1"/>
        <v>Khá</v>
      </c>
    </row>
    <row r="27" spans="1:11" ht="18.75" customHeight="1" x14ac:dyDescent="0.25">
      <c r="A27" s="13">
        <v>15</v>
      </c>
      <c r="B27" s="44" t="s">
        <v>431</v>
      </c>
      <c r="C27" s="45" t="s">
        <v>432</v>
      </c>
      <c r="D27" s="46">
        <v>37871</v>
      </c>
      <c r="E27" s="42">
        <f>VLOOKUP(B27,[1]Sheet1!B$4:E$1531,4,0)</f>
        <v>85</v>
      </c>
      <c r="F27" s="42">
        <f>VLOOKUP(B27,[1]Sheet1!B$4:F$1531,5,0)</f>
        <v>85</v>
      </c>
      <c r="G27" s="42">
        <v>80</v>
      </c>
      <c r="H27" s="42">
        <f>VLOOKUP(B27,[1]Sheet1!B$4:H$1531,7,0)</f>
        <v>80</v>
      </c>
      <c r="I27" s="47" t="str">
        <f t="shared" si="0"/>
        <v>Tốt</v>
      </c>
      <c r="J27" s="42">
        <v>80</v>
      </c>
      <c r="K27" s="47" t="str">
        <f t="shared" si="1"/>
        <v>Tốt</v>
      </c>
    </row>
    <row r="28" spans="1:11" ht="18.75" customHeight="1" x14ac:dyDescent="0.25">
      <c r="A28" s="13">
        <v>16</v>
      </c>
      <c r="B28" s="44" t="s">
        <v>433</v>
      </c>
      <c r="C28" s="45" t="s">
        <v>434</v>
      </c>
      <c r="D28" s="46">
        <v>37935</v>
      </c>
      <c r="E28" s="42">
        <f>VLOOKUP(B28,[1]Sheet1!B$4:E$1531,4,0)</f>
        <v>90</v>
      </c>
      <c r="F28" s="42">
        <f>VLOOKUP(B28,[1]Sheet1!B$4:F$1531,5,0)</f>
        <v>90</v>
      </c>
      <c r="G28" s="42">
        <f>VLOOKUP(B28,[1]Sheet1!B$4:G$1531,6,0)</f>
        <v>90</v>
      </c>
      <c r="H28" s="42">
        <f>VLOOKUP(B28,[1]Sheet1!B$4:H$1531,7,0)</f>
        <v>90</v>
      </c>
      <c r="I28" s="47" t="str">
        <f t="shared" si="0"/>
        <v>Xuất sắc</v>
      </c>
      <c r="J28" s="42">
        <f>VLOOKUP(B28,[1]Sheet1!B$4:J$1531,9,0)</f>
        <v>90</v>
      </c>
      <c r="K28" s="47" t="str">
        <f t="shared" si="1"/>
        <v>Xuất sắc</v>
      </c>
    </row>
    <row r="29" spans="1:11" ht="18.75" customHeight="1" x14ac:dyDescent="0.25">
      <c r="A29" s="13">
        <v>17</v>
      </c>
      <c r="B29" s="44" t="s">
        <v>435</v>
      </c>
      <c r="C29" s="45" t="s">
        <v>436</v>
      </c>
      <c r="D29" s="46">
        <v>37955</v>
      </c>
      <c r="E29" s="42">
        <f>VLOOKUP(B29,[1]Sheet1!B$4:E$1531,4,0)</f>
        <v>90</v>
      </c>
      <c r="F29" s="42">
        <f>VLOOKUP(B29,[1]Sheet1!B$4:F$1531,5,0)</f>
        <v>90</v>
      </c>
      <c r="G29" s="42">
        <f>VLOOKUP(B29,[1]Sheet1!B$4:G$1531,6,0)</f>
        <v>90</v>
      </c>
      <c r="H29" s="42">
        <f>VLOOKUP(B29,[1]Sheet1!B$4:H$1531,7,0)</f>
        <v>90</v>
      </c>
      <c r="I29" s="47" t="str">
        <f t="shared" si="0"/>
        <v>Xuất sắc</v>
      </c>
      <c r="J29" s="42">
        <f>VLOOKUP(B29,[1]Sheet1!B$4:J$1531,9,0)</f>
        <v>90</v>
      </c>
      <c r="K29" s="47" t="str">
        <f t="shared" si="1"/>
        <v>Xuất sắc</v>
      </c>
    </row>
    <row r="30" spans="1:11" ht="18.75" customHeight="1" x14ac:dyDescent="0.25">
      <c r="A30" s="13">
        <v>18</v>
      </c>
      <c r="B30" s="44" t="s">
        <v>437</v>
      </c>
      <c r="C30" s="45" t="s">
        <v>438</v>
      </c>
      <c r="D30" s="46">
        <v>37899</v>
      </c>
      <c r="E30" s="42">
        <f>VLOOKUP(B30,[1]Sheet1!B$4:E$1531,4,0)</f>
        <v>80</v>
      </c>
      <c r="F30" s="42">
        <f>VLOOKUP(B30,[1]Sheet1!B$4:F$1531,5,0)</f>
        <v>80</v>
      </c>
      <c r="G30" s="42">
        <f>VLOOKUP(B30,[1]Sheet1!B$4:G$1531,6,0)</f>
        <v>80</v>
      </c>
      <c r="H30" s="42">
        <f>VLOOKUP(B30,[1]Sheet1!B$4:H$1531,7,0)</f>
        <v>80</v>
      </c>
      <c r="I30" s="47" t="str">
        <f t="shared" si="0"/>
        <v>Tốt</v>
      </c>
      <c r="J30" s="42">
        <f>VLOOKUP(B30,[1]Sheet1!B$4:J$1531,9,0)</f>
        <v>80</v>
      </c>
      <c r="K30" s="47" t="str">
        <f t="shared" si="1"/>
        <v>Tốt</v>
      </c>
    </row>
    <row r="31" spans="1:11" ht="18.75" customHeight="1" x14ac:dyDescent="0.25">
      <c r="A31" s="13">
        <v>19</v>
      </c>
      <c r="B31" s="44" t="s">
        <v>439</v>
      </c>
      <c r="C31" s="45" t="s">
        <v>440</v>
      </c>
      <c r="D31" s="46">
        <v>37701</v>
      </c>
      <c r="E31" s="42">
        <f>VLOOKUP(B31,[1]Sheet1!B$4:E$1531,4,0)</f>
        <v>87</v>
      </c>
      <c r="F31" s="42">
        <f>VLOOKUP(B31,[1]Sheet1!B$4:F$1531,5,0)</f>
        <v>85</v>
      </c>
      <c r="G31" s="42">
        <f>VLOOKUP(B31,[1]Sheet1!B$4:G$1531,6,0)</f>
        <v>85</v>
      </c>
      <c r="H31" s="42">
        <f>VLOOKUP(B31,[1]Sheet1!B$4:H$1531,7,0)</f>
        <v>85</v>
      </c>
      <c r="I31" s="47" t="str">
        <f t="shared" si="0"/>
        <v>Tốt</v>
      </c>
      <c r="J31" s="42">
        <f>VLOOKUP(B31,[1]Sheet1!B$4:J$1531,9,0)</f>
        <v>85</v>
      </c>
      <c r="K31" s="47" t="str">
        <f t="shared" si="1"/>
        <v>Tốt</v>
      </c>
    </row>
    <row r="32" spans="1:11" ht="18.75" customHeight="1" x14ac:dyDescent="0.25">
      <c r="A32" s="13">
        <v>20</v>
      </c>
      <c r="B32" s="44" t="s">
        <v>441</v>
      </c>
      <c r="C32" s="45" t="s">
        <v>442</v>
      </c>
      <c r="D32" s="46">
        <v>37796</v>
      </c>
      <c r="E32" s="42">
        <f>VLOOKUP(B32,[1]Sheet1!B$4:E$1531,4,0)</f>
        <v>80</v>
      </c>
      <c r="F32" s="42">
        <f>VLOOKUP(B32,[1]Sheet1!B$4:F$1531,5,0)</f>
        <v>80</v>
      </c>
      <c r="G32" s="42">
        <f>VLOOKUP(B32,[1]Sheet1!B$4:G$1531,6,0)</f>
        <v>80</v>
      </c>
      <c r="H32" s="42">
        <f>VLOOKUP(B32,[1]Sheet1!B$4:H$1531,7,0)</f>
        <v>80</v>
      </c>
      <c r="I32" s="47" t="str">
        <f t="shared" si="0"/>
        <v>Tốt</v>
      </c>
      <c r="J32" s="42">
        <f>VLOOKUP(B32,[1]Sheet1!B$4:J$1531,9,0)</f>
        <v>80</v>
      </c>
      <c r="K32" s="47" t="str">
        <f t="shared" si="1"/>
        <v>Tốt</v>
      </c>
    </row>
    <row r="33" spans="1:11" ht="18.75" customHeight="1" x14ac:dyDescent="0.25">
      <c r="A33" s="13">
        <v>21</v>
      </c>
      <c r="B33" s="44" t="s">
        <v>443</v>
      </c>
      <c r="C33" s="45" t="s">
        <v>444</v>
      </c>
      <c r="D33" s="46">
        <v>37967</v>
      </c>
      <c r="E33" s="42">
        <f>VLOOKUP(B33,[1]Sheet1!B$4:E$1531,4,0)</f>
        <v>90</v>
      </c>
      <c r="F33" s="42">
        <f>VLOOKUP(B33,[1]Sheet1!B$4:F$1531,5,0)</f>
        <v>90</v>
      </c>
      <c r="G33" s="42">
        <f>VLOOKUP(B33,[1]Sheet1!B$4:G$1531,6,0)</f>
        <v>90</v>
      </c>
      <c r="H33" s="42">
        <f>VLOOKUP(B33,[1]Sheet1!B$4:H$1531,7,0)</f>
        <v>90</v>
      </c>
      <c r="I33" s="47" t="str">
        <f t="shared" si="0"/>
        <v>Xuất sắc</v>
      </c>
      <c r="J33" s="42">
        <f>VLOOKUP(B33,[1]Sheet1!B$4:J$1531,9,0)</f>
        <v>90</v>
      </c>
      <c r="K33" s="47" t="str">
        <f t="shared" si="1"/>
        <v>Xuất sắc</v>
      </c>
    </row>
    <row r="34" spans="1:11" ht="18.75" customHeight="1" x14ac:dyDescent="0.25">
      <c r="A34" s="13">
        <v>22</v>
      </c>
      <c r="B34" s="44" t="s">
        <v>445</v>
      </c>
      <c r="C34" s="45" t="s">
        <v>446</v>
      </c>
      <c r="D34" s="46">
        <v>37888</v>
      </c>
      <c r="E34" s="42">
        <f>VLOOKUP(B34,[1]Sheet1!B$4:E$1531,4,0)</f>
        <v>85</v>
      </c>
      <c r="F34" s="42">
        <f>VLOOKUP(B34,[1]Sheet1!B$4:F$1531,5,0)</f>
        <v>85</v>
      </c>
      <c r="G34" s="42">
        <f>VLOOKUP(B34,[1]Sheet1!B$4:G$1531,6,0)</f>
        <v>85</v>
      </c>
      <c r="H34" s="42">
        <f>VLOOKUP(B34,[1]Sheet1!B$4:H$1531,7,0)</f>
        <v>85</v>
      </c>
      <c r="I34" s="47" t="str">
        <f t="shared" si="0"/>
        <v>Tốt</v>
      </c>
      <c r="J34" s="42">
        <f>VLOOKUP(B34,[1]Sheet1!B$4:J$1531,9,0)</f>
        <v>85</v>
      </c>
      <c r="K34" s="47" t="str">
        <f t="shared" si="1"/>
        <v>Tốt</v>
      </c>
    </row>
    <row r="35" spans="1:11" ht="18.75" customHeight="1" x14ac:dyDescent="0.25">
      <c r="A35" s="13">
        <v>23</v>
      </c>
      <c r="B35" s="44" t="s">
        <v>447</v>
      </c>
      <c r="C35" s="45" t="s">
        <v>448</v>
      </c>
      <c r="D35" s="46">
        <v>37878</v>
      </c>
      <c r="E35" s="42">
        <f>VLOOKUP(B35,[1]Sheet1!B$4:E$1531,4,0)</f>
        <v>70</v>
      </c>
      <c r="F35" s="42">
        <f>VLOOKUP(B35,[1]Sheet1!B$4:F$1531,5,0)</f>
        <v>70</v>
      </c>
      <c r="G35" s="42">
        <f>VLOOKUP(B35,[1]Sheet1!B$4:G$1531,6,0)</f>
        <v>70</v>
      </c>
      <c r="H35" s="42">
        <f>VLOOKUP(B35,[1]Sheet1!B$4:H$1531,7,0)</f>
        <v>70</v>
      </c>
      <c r="I35" s="47" t="str">
        <f t="shared" si="0"/>
        <v>Khá</v>
      </c>
      <c r="J35" s="42">
        <f>VLOOKUP(B35,[1]Sheet1!B$4:J$1531,9,0)</f>
        <v>70</v>
      </c>
      <c r="K35" s="47" t="str">
        <f t="shared" si="1"/>
        <v>Khá</v>
      </c>
    </row>
    <row r="36" spans="1:11" ht="18.75" customHeight="1" x14ac:dyDescent="0.25">
      <c r="A36" s="13">
        <v>24</v>
      </c>
      <c r="B36" s="44" t="s">
        <v>449</v>
      </c>
      <c r="C36" s="45" t="s">
        <v>450</v>
      </c>
      <c r="D36" s="46">
        <v>37759</v>
      </c>
      <c r="E36" s="42">
        <f>VLOOKUP(B36,[1]Sheet1!B$4:E$1531,4,0)</f>
        <v>90</v>
      </c>
      <c r="F36" s="42">
        <f>VLOOKUP(B36,[1]Sheet1!B$4:F$1531,5,0)</f>
        <v>90</v>
      </c>
      <c r="G36" s="42">
        <f>VLOOKUP(B36,[1]Sheet1!B$4:G$1531,6,0)</f>
        <v>90</v>
      </c>
      <c r="H36" s="42">
        <f>VLOOKUP(B36,[1]Sheet1!B$4:H$1531,7,0)</f>
        <v>90</v>
      </c>
      <c r="I36" s="47" t="str">
        <f t="shared" si="0"/>
        <v>Xuất sắc</v>
      </c>
      <c r="J36" s="42">
        <f>VLOOKUP(B36,[1]Sheet1!B$4:J$1531,9,0)</f>
        <v>90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451</v>
      </c>
      <c r="C37" s="45" t="s">
        <v>452</v>
      </c>
      <c r="D37" s="46">
        <v>37972</v>
      </c>
      <c r="E37" s="42">
        <f>VLOOKUP(B37,[1]Sheet1!B$4:E$1531,4,0)</f>
        <v>90</v>
      </c>
      <c r="F37" s="42">
        <f>VLOOKUP(B37,[1]Sheet1!B$4:F$1531,5,0)</f>
        <v>90</v>
      </c>
      <c r="G37" s="42">
        <f>VLOOKUP(B37,[1]Sheet1!B$4:G$1531,6,0)</f>
        <v>90</v>
      </c>
      <c r="H37" s="42">
        <f>VLOOKUP(B37,[1]Sheet1!B$4:H$1531,7,0)</f>
        <v>90</v>
      </c>
      <c r="I37" s="47" t="str">
        <f t="shared" si="0"/>
        <v>Xuất sắc</v>
      </c>
      <c r="J37" s="42">
        <f>VLOOKUP(B37,[1]Sheet1!B$4:J$1531,9,0)</f>
        <v>90</v>
      </c>
      <c r="K37" s="47" t="str">
        <f t="shared" si="1"/>
        <v>Xuất sắc</v>
      </c>
    </row>
    <row r="38" spans="1:11" ht="18.75" customHeight="1" x14ac:dyDescent="0.25">
      <c r="A38" s="13">
        <v>26</v>
      </c>
      <c r="B38" s="44" t="s">
        <v>453</v>
      </c>
      <c r="C38" s="45" t="s">
        <v>454</v>
      </c>
      <c r="D38" s="46">
        <v>37910</v>
      </c>
      <c r="E38" s="42">
        <f>VLOOKUP(B38,[1]Sheet1!B$4:E$1531,4,0)</f>
        <v>92</v>
      </c>
      <c r="F38" s="42">
        <f>VLOOKUP(B38,[1]Sheet1!B$4:F$1531,5,0)</f>
        <v>90</v>
      </c>
      <c r="G38" s="42">
        <f>VLOOKUP(B38,[1]Sheet1!B$4:G$1531,6,0)</f>
        <v>90</v>
      </c>
      <c r="H38" s="42">
        <f>VLOOKUP(B38,[1]Sheet1!B$4:H$1531,7,0)</f>
        <v>90</v>
      </c>
      <c r="I38" s="47" t="str">
        <f t="shared" si="0"/>
        <v>Xuất sắc</v>
      </c>
      <c r="J38" s="42">
        <f>VLOOKUP(B38,[1]Sheet1!B$4:J$1531,9,0)</f>
        <v>90</v>
      </c>
      <c r="K38" s="47" t="str">
        <f t="shared" si="1"/>
        <v>Xuất sắc</v>
      </c>
    </row>
    <row r="39" spans="1:11" ht="18.75" customHeight="1" x14ac:dyDescent="0.25">
      <c r="A39" s="13">
        <v>27</v>
      </c>
      <c r="B39" s="44" t="s">
        <v>455</v>
      </c>
      <c r="C39" s="45" t="s">
        <v>456</v>
      </c>
      <c r="D39" s="46">
        <v>37631</v>
      </c>
      <c r="E39" s="42">
        <f>VLOOKUP(B39,[1]Sheet1!B$4:E$1531,4,0)</f>
        <v>90</v>
      </c>
      <c r="F39" s="42">
        <f>VLOOKUP(B39,[1]Sheet1!B$4:F$1531,5,0)</f>
        <v>90</v>
      </c>
      <c r="G39" s="42">
        <f>VLOOKUP(B39,[1]Sheet1!B$4:G$1531,6,0)</f>
        <v>90</v>
      </c>
      <c r="H39" s="42">
        <f>VLOOKUP(B39,[1]Sheet1!B$4:H$1531,7,0)</f>
        <v>90</v>
      </c>
      <c r="I39" s="47" t="str">
        <f t="shared" si="0"/>
        <v>Xuất sắc</v>
      </c>
      <c r="J39" s="42">
        <f>VLOOKUP(B39,[1]Sheet1!B$4:J$1531,9,0)</f>
        <v>90</v>
      </c>
      <c r="K39" s="47" t="str">
        <f t="shared" si="1"/>
        <v>Xuất sắc</v>
      </c>
    </row>
    <row r="40" spans="1:11" ht="18.75" customHeight="1" x14ac:dyDescent="0.25">
      <c r="A40" s="13">
        <v>28</v>
      </c>
      <c r="B40" s="44" t="s">
        <v>457</v>
      </c>
      <c r="C40" s="45" t="s">
        <v>458</v>
      </c>
      <c r="D40" s="46">
        <v>37885</v>
      </c>
      <c r="E40" s="42">
        <f>VLOOKUP(B40,[1]Sheet1!B$4:E$1531,4,0)</f>
        <v>80</v>
      </c>
      <c r="F40" s="42">
        <f>VLOOKUP(B40,[1]Sheet1!B$4:F$1531,5,0)</f>
        <v>90</v>
      </c>
      <c r="G40" s="42">
        <f>VLOOKUP(B40,[1]Sheet1!B$4:G$1531,6,0)</f>
        <v>90</v>
      </c>
      <c r="H40" s="42">
        <f>VLOOKUP(B40,[1]Sheet1!B$4:H$1531,7,0)</f>
        <v>90</v>
      </c>
      <c r="I40" s="47" t="str">
        <f t="shared" si="0"/>
        <v>Xuất sắc</v>
      </c>
      <c r="J40" s="42">
        <f>VLOOKUP(B40,[1]Sheet1!B$4:J$1531,9,0)</f>
        <v>90</v>
      </c>
      <c r="K40" s="47" t="str">
        <f t="shared" si="1"/>
        <v>Xuất sắc</v>
      </c>
    </row>
    <row r="41" spans="1:11" ht="18.75" customHeight="1" x14ac:dyDescent="0.25">
      <c r="A41" s="13">
        <v>29</v>
      </c>
      <c r="B41" s="44" t="s">
        <v>459</v>
      </c>
      <c r="C41" s="45" t="s">
        <v>460</v>
      </c>
      <c r="D41" s="46">
        <v>37668</v>
      </c>
      <c r="E41" s="42">
        <f>VLOOKUP(B41,[1]Sheet1!B$4:E$1531,4,0)</f>
        <v>90</v>
      </c>
      <c r="F41" s="42">
        <f>VLOOKUP(B41,[1]Sheet1!B$4:F$1531,5,0)</f>
        <v>90</v>
      </c>
      <c r="G41" s="42">
        <f>VLOOKUP(B41,[1]Sheet1!B$4:G$1531,6,0)</f>
        <v>90</v>
      </c>
      <c r="H41" s="42">
        <f>VLOOKUP(B41,[1]Sheet1!B$4:H$1531,7,0)</f>
        <v>90</v>
      </c>
      <c r="I41" s="47" t="str">
        <f t="shared" si="0"/>
        <v>Xuất sắc</v>
      </c>
      <c r="J41" s="42">
        <f>VLOOKUP(B41,[1]Sheet1!B$4:J$1531,9,0)</f>
        <v>90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461</v>
      </c>
      <c r="C42" s="45" t="s">
        <v>462</v>
      </c>
      <c r="D42" s="46">
        <v>37675</v>
      </c>
      <c r="E42" s="42">
        <f>VLOOKUP(B42,[1]Sheet1!B$4:E$1531,4,0)</f>
        <v>96</v>
      </c>
      <c r="F42" s="42">
        <f>VLOOKUP(B42,[1]Sheet1!B$4:F$1531,5,0)</f>
        <v>96</v>
      </c>
      <c r="G42" s="42">
        <f>VLOOKUP(B42,[1]Sheet1!B$4:G$1531,6,0)</f>
        <v>96</v>
      </c>
      <c r="H42" s="42">
        <f>VLOOKUP(B42,[1]Sheet1!B$4:H$1531,7,0)</f>
        <v>96</v>
      </c>
      <c r="I42" s="47" t="str">
        <f t="shared" si="0"/>
        <v>Xuất sắc</v>
      </c>
      <c r="J42" s="42">
        <f>VLOOKUP(B42,[1]Sheet1!B$4:J$1531,9,0)</f>
        <v>96</v>
      </c>
      <c r="K42" s="47" t="str">
        <f t="shared" si="1"/>
        <v>Xuất sắc</v>
      </c>
    </row>
    <row r="43" spans="1:11" ht="18.75" customHeight="1" x14ac:dyDescent="0.25">
      <c r="A43" s="13">
        <v>31</v>
      </c>
      <c r="B43" s="44" t="s">
        <v>463</v>
      </c>
      <c r="C43" s="45" t="s">
        <v>464</v>
      </c>
      <c r="D43" s="46">
        <v>37442</v>
      </c>
      <c r="E43" s="42">
        <f>VLOOKUP(B43,[1]Sheet1!B$4:E$1531,4,0)</f>
        <v>77</v>
      </c>
      <c r="F43" s="42">
        <f>VLOOKUP(B43,[1]Sheet1!B$4:F$1531,5,0)</f>
        <v>77</v>
      </c>
      <c r="G43" s="42">
        <f>VLOOKUP(B43,[1]Sheet1!B$4:G$1531,6,0)</f>
        <v>77</v>
      </c>
      <c r="H43" s="42">
        <f>VLOOKUP(B43,[1]Sheet1!B$4:H$1531,7,0)</f>
        <v>77</v>
      </c>
      <c r="I43" s="47" t="str">
        <f t="shared" si="0"/>
        <v>Khá</v>
      </c>
      <c r="J43" s="42">
        <f>VLOOKUP(B43,[1]Sheet1!B$4:J$1531,9,0)</f>
        <v>77</v>
      </c>
      <c r="K43" s="47" t="str">
        <f t="shared" si="1"/>
        <v>Khá</v>
      </c>
    </row>
    <row r="44" spans="1:11" ht="18.75" customHeight="1" x14ac:dyDescent="0.25">
      <c r="A44" s="13">
        <v>32</v>
      </c>
      <c r="B44" s="44" t="s">
        <v>465</v>
      </c>
      <c r="C44" s="45" t="s">
        <v>466</v>
      </c>
      <c r="D44" s="46">
        <v>37633</v>
      </c>
      <c r="E44" s="42">
        <f>VLOOKUP(B44,[1]Sheet1!B$4:E$1531,4,0)</f>
        <v>67</v>
      </c>
      <c r="F44" s="42">
        <f>VLOOKUP(B44,[1]Sheet1!B$4:F$1531,5,0)</f>
        <v>77</v>
      </c>
      <c r="G44" s="42">
        <f>VLOOKUP(B44,[1]Sheet1!B$4:G$1531,6,0)</f>
        <v>77</v>
      </c>
      <c r="H44" s="42">
        <f>VLOOKUP(B44,[1]Sheet1!B$4:H$1531,7,0)</f>
        <v>77</v>
      </c>
      <c r="I44" s="47" t="str">
        <f t="shared" si="0"/>
        <v>Khá</v>
      </c>
      <c r="J44" s="42">
        <f>VLOOKUP(B44,[1]Sheet1!B$4:J$1531,9,0)</f>
        <v>77</v>
      </c>
      <c r="K44" s="47" t="str">
        <f t="shared" si="1"/>
        <v>Khá</v>
      </c>
    </row>
    <row r="45" spans="1:11" ht="18.75" customHeight="1" x14ac:dyDescent="0.25">
      <c r="A45" s="13">
        <v>33</v>
      </c>
      <c r="B45" s="44" t="s">
        <v>467</v>
      </c>
      <c r="C45" s="45" t="s">
        <v>468</v>
      </c>
      <c r="D45" s="46">
        <v>37827</v>
      </c>
      <c r="E45" s="42">
        <f>VLOOKUP(B45,[1]Sheet1!B$4:E$1531,4,0)</f>
        <v>80</v>
      </c>
      <c r="F45" s="42">
        <f>VLOOKUP(B45,[1]Sheet1!B$4:F$1531,5,0)</f>
        <v>80</v>
      </c>
      <c r="G45" s="42">
        <f>VLOOKUP(B45,[1]Sheet1!B$4:G$1531,6,0)</f>
        <v>80</v>
      </c>
      <c r="H45" s="42">
        <f>VLOOKUP(B45,[1]Sheet1!B$4:H$1531,7,0)</f>
        <v>80</v>
      </c>
      <c r="I45" s="47" t="str">
        <f t="shared" si="0"/>
        <v>Tốt</v>
      </c>
      <c r="J45" s="42">
        <f>VLOOKUP(B45,[1]Sheet1!B$4:J$1531,9,0)</f>
        <v>80</v>
      </c>
      <c r="K45" s="47" t="str">
        <f t="shared" si="1"/>
        <v>Tốt</v>
      </c>
    </row>
    <row r="46" spans="1:11" ht="18.75" customHeight="1" x14ac:dyDescent="0.25">
      <c r="A46" s="13">
        <v>34</v>
      </c>
      <c r="B46" s="44" t="s">
        <v>469</v>
      </c>
      <c r="C46" s="45" t="s">
        <v>470</v>
      </c>
      <c r="D46" s="46">
        <v>37968</v>
      </c>
      <c r="E46" s="42">
        <f>VLOOKUP(B46,[1]Sheet1!B$4:E$1531,4,0)</f>
        <v>90</v>
      </c>
      <c r="F46" s="42">
        <f>VLOOKUP(B46,[1]Sheet1!B$4:F$1531,5,0)</f>
        <v>90</v>
      </c>
      <c r="G46" s="42">
        <f>VLOOKUP(B46,[1]Sheet1!B$4:G$1531,6,0)</f>
        <v>90</v>
      </c>
      <c r="H46" s="42">
        <f>VLOOKUP(B46,[1]Sheet1!B$4:H$1531,7,0)</f>
        <v>90</v>
      </c>
      <c r="I46" s="47" t="str">
        <f t="shared" si="0"/>
        <v>Xuất sắc</v>
      </c>
      <c r="J46" s="42">
        <f>VLOOKUP(B46,[1]Sheet1!B$4:J$1531,9,0)</f>
        <v>90</v>
      </c>
      <c r="K46" s="47" t="str">
        <f t="shared" si="1"/>
        <v>Xuất sắc</v>
      </c>
    </row>
    <row r="47" spans="1:11" ht="18.75" customHeight="1" x14ac:dyDescent="0.25">
      <c r="A47" s="13">
        <v>35</v>
      </c>
      <c r="B47" s="44" t="s">
        <v>471</v>
      </c>
      <c r="C47" s="45" t="s">
        <v>472</v>
      </c>
      <c r="D47" s="46">
        <v>37630</v>
      </c>
      <c r="E47" s="42">
        <f>VLOOKUP(B47,[1]Sheet1!B$4:E$1531,4,0)</f>
        <v>80</v>
      </c>
      <c r="F47" s="42">
        <f>VLOOKUP(B47,[1]Sheet1!B$4:F$1531,5,0)</f>
        <v>80</v>
      </c>
      <c r="G47" s="42">
        <f>VLOOKUP(B47,[1]Sheet1!B$4:G$1531,6,0)</f>
        <v>80</v>
      </c>
      <c r="H47" s="42">
        <f>VLOOKUP(B47,[1]Sheet1!B$4:H$1531,7,0)</f>
        <v>80</v>
      </c>
      <c r="I47" s="47" t="str">
        <f t="shared" si="0"/>
        <v>Tốt</v>
      </c>
      <c r="J47" s="42">
        <f>VLOOKUP(B47,[1]Sheet1!B$4:J$1531,9,0)</f>
        <v>80</v>
      </c>
      <c r="K47" s="47" t="str">
        <f t="shared" si="1"/>
        <v>Tốt</v>
      </c>
    </row>
    <row r="48" spans="1:11" ht="18.75" customHeight="1" x14ac:dyDescent="0.25">
      <c r="A48" s="13">
        <v>36</v>
      </c>
      <c r="B48" s="44" t="s">
        <v>473</v>
      </c>
      <c r="C48" s="45" t="s">
        <v>474</v>
      </c>
      <c r="D48" s="46">
        <v>37660</v>
      </c>
      <c r="E48" s="42">
        <f>VLOOKUP(B48,[1]Sheet1!B$4:E$1531,4,0)</f>
        <v>90</v>
      </c>
      <c r="F48" s="42">
        <f>VLOOKUP(B48,[1]Sheet1!B$4:F$1531,5,0)</f>
        <v>90</v>
      </c>
      <c r="G48" s="42">
        <f>VLOOKUP(B48,[1]Sheet1!B$4:G$1531,6,0)</f>
        <v>90</v>
      </c>
      <c r="H48" s="42">
        <f>VLOOKUP(B48,[1]Sheet1!B$4:H$1531,7,0)</f>
        <v>90</v>
      </c>
      <c r="I48" s="47" t="str">
        <f t="shared" si="0"/>
        <v>Xuất sắc</v>
      </c>
      <c r="J48" s="42">
        <f>VLOOKUP(B48,[1]Sheet1!B$4:J$1531,9,0)</f>
        <v>90</v>
      </c>
      <c r="K48" s="47" t="str">
        <f t="shared" si="1"/>
        <v>Xuất sắc</v>
      </c>
    </row>
    <row r="49" spans="1:11" ht="18.75" customHeight="1" x14ac:dyDescent="0.25">
      <c r="A49" s="13">
        <v>37</v>
      </c>
      <c r="B49" s="44" t="s">
        <v>475</v>
      </c>
      <c r="C49" s="45" t="s">
        <v>476</v>
      </c>
      <c r="D49" s="46">
        <v>37655</v>
      </c>
      <c r="E49" s="42">
        <f>VLOOKUP(B49,[1]Sheet1!B$4:E$1531,4,0)</f>
        <v>85</v>
      </c>
      <c r="F49" s="42">
        <f>VLOOKUP(B49,[1]Sheet1!B$4:F$1531,5,0)</f>
        <v>80</v>
      </c>
      <c r="G49" s="42">
        <f>VLOOKUP(B49,[1]Sheet1!B$4:G$1531,6,0)</f>
        <v>80</v>
      </c>
      <c r="H49" s="42">
        <f>VLOOKUP(B49,[1]Sheet1!B$4:H$1531,7,0)</f>
        <v>80</v>
      </c>
      <c r="I49" s="47" t="str">
        <f t="shared" si="0"/>
        <v>Tốt</v>
      </c>
      <c r="J49" s="42">
        <f>VLOOKUP(B49,[1]Sheet1!B$4:J$1531,9,0)</f>
        <v>80</v>
      </c>
      <c r="K49" s="47" t="str">
        <f t="shared" si="1"/>
        <v>Tốt</v>
      </c>
    </row>
    <row r="50" spans="1:11" ht="18.75" customHeight="1" x14ac:dyDescent="0.25">
      <c r="A50" s="13">
        <v>38</v>
      </c>
      <c r="B50" s="44" t="s">
        <v>477</v>
      </c>
      <c r="C50" s="45" t="s">
        <v>478</v>
      </c>
      <c r="D50" s="46">
        <v>37757</v>
      </c>
      <c r="E50" s="42">
        <f>VLOOKUP(B50,[1]Sheet1!B$4:E$1531,4,0)</f>
        <v>90</v>
      </c>
      <c r="F50" s="42">
        <f>VLOOKUP(B50,[1]Sheet1!B$4:F$1531,5,0)</f>
        <v>90</v>
      </c>
      <c r="G50" s="42">
        <f>VLOOKUP(B50,[1]Sheet1!B$4:G$1531,6,0)</f>
        <v>90</v>
      </c>
      <c r="H50" s="42">
        <f>VLOOKUP(B50,[1]Sheet1!B$4:H$1531,7,0)</f>
        <v>90</v>
      </c>
      <c r="I50" s="47" t="str">
        <f t="shared" si="0"/>
        <v>Xuất sắc</v>
      </c>
      <c r="J50" s="42">
        <f>VLOOKUP(B50,[1]Sheet1!B$4:J$1531,9,0)</f>
        <v>90</v>
      </c>
      <c r="K50" s="47" t="str">
        <f t="shared" si="1"/>
        <v>Xuất sắc</v>
      </c>
    </row>
    <row r="51" spans="1:11" ht="18.75" customHeight="1" x14ac:dyDescent="0.25">
      <c r="A51" s="13">
        <v>39</v>
      </c>
      <c r="B51" s="44" t="s">
        <v>479</v>
      </c>
      <c r="C51" s="45" t="s">
        <v>480</v>
      </c>
      <c r="D51" s="46">
        <v>37687</v>
      </c>
      <c r="E51" s="42">
        <f>VLOOKUP(B51,[1]Sheet1!B$4:E$1531,4,0)</f>
        <v>90</v>
      </c>
      <c r="F51" s="42">
        <f>VLOOKUP(B51,[1]Sheet1!B$4:F$1531,5,0)</f>
        <v>90</v>
      </c>
      <c r="G51" s="42">
        <f>VLOOKUP(B51,[1]Sheet1!B$4:G$1531,6,0)</f>
        <v>90</v>
      </c>
      <c r="H51" s="42">
        <f>VLOOKUP(B51,[1]Sheet1!B$4:H$1531,7,0)</f>
        <v>90</v>
      </c>
      <c r="I51" s="47" t="str">
        <f t="shared" si="0"/>
        <v>Xuất sắc</v>
      </c>
      <c r="J51" s="42">
        <f>VLOOKUP(B51,[1]Sheet1!B$4:J$1531,9,0)</f>
        <v>90</v>
      </c>
      <c r="K51" s="47" t="str">
        <f t="shared" si="1"/>
        <v>Xuất sắc</v>
      </c>
    </row>
    <row r="52" spans="1:11" ht="18.75" customHeight="1" x14ac:dyDescent="0.25">
      <c r="A52" s="13">
        <v>40</v>
      </c>
      <c r="B52" s="44" t="s">
        <v>481</v>
      </c>
      <c r="C52" s="45" t="s">
        <v>482</v>
      </c>
      <c r="D52" s="46">
        <v>37705</v>
      </c>
      <c r="E52" s="42">
        <f>VLOOKUP(B52,[1]Sheet1!B$4:E$1531,4,0)</f>
        <v>85</v>
      </c>
      <c r="F52" s="42">
        <f>VLOOKUP(B52,[1]Sheet1!B$4:F$1531,5,0)</f>
        <v>85</v>
      </c>
      <c r="G52" s="42">
        <f>VLOOKUP(B52,[1]Sheet1!B$4:G$1531,6,0)</f>
        <v>85</v>
      </c>
      <c r="H52" s="42">
        <f>VLOOKUP(B52,[1]Sheet1!B$4:H$1531,7,0)</f>
        <v>85</v>
      </c>
      <c r="I52" s="47" t="str">
        <f t="shared" si="0"/>
        <v>Tốt</v>
      </c>
      <c r="J52" s="42">
        <f>VLOOKUP(B52,[1]Sheet1!B$4:J$1531,9,0)</f>
        <v>85</v>
      </c>
      <c r="K52" s="47" t="str">
        <f t="shared" si="1"/>
        <v>Tốt</v>
      </c>
    </row>
    <row r="53" spans="1:11" ht="18.75" customHeight="1" x14ac:dyDescent="0.25">
      <c r="A53" s="13">
        <v>41</v>
      </c>
      <c r="B53" s="44" t="s">
        <v>483</v>
      </c>
      <c r="C53" s="45" t="s">
        <v>484</v>
      </c>
      <c r="D53" s="46">
        <v>37880</v>
      </c>
      <c r="E53" s="42">
        <f>VLOOKUP(B53,[1]Sheet1!B$4:E$1531,4,0)</f>
        <v>80</v>
      </c>
      <c r="F53" s="42">
        <f>VLOOKUP(B53,[1]Sheet1!B$4:F$1531,5,0)</f>
        <v>80</v>
      </c>
      <c r="G53" s="42">
        <f>VLOOKUP(B53,[1]Sheet1!B$4:G$1531,6,0)</f>
        <v>80</v>
      </c>
      <c r="H53" s="42">
        <f>VLOOKUP(B53,[1]Sheet1!B$4:H$1531,7,0)</f>
        <v>80</v>
      </c>
      <c r="I53" s="47" t="str">
        <f t="shared" si="0"/>
        <v>Tốt</v>
      </c>
      <c r="J53" s="42">
        <f>VLOOKUP(B53,[1]Sheet1!B$4:J$1531,9,0)</f>
        <v>80</v>
      </c>
      <c r="K53" s="47" t="str">
        <f t="shared" si="1"/>
        <v>Tốt</v>
      </c>
    </row>
    <row r="54" spans="1:11" ht="18.75" customHeight="1" x14ac:dyDescent="0.25">
      <c r="A54" s="13">
        <v>42</v>
      </c>
      <c r="B54" s="44" t="s">
        <v>485</v>
      </c>
      <c r="C54" s="45" t="s">
        <v>486</v>
      </c>
      <c r="D54" s="46">
        <v>37638</v>
      </c>
      <c r="E54" s="42">
        <f>VLOOKUP(B54,[1]Sheet1!B$4:E$1531,4,0)</f>
        <v>77</v>
      </c>
      <c r="F54" s="42">
        <f>VLOOKUP(B54,[1]Sheet1!B$4:F$1531,5,0)</f>
        <v>77</v>
      </c>
      <c r="G54" s="42">
        <f>VLOOKUP(B54,[1]Sheet1!B$4:G$1531,6,0)</f>
        <v>77</v>
      </c>
      <c r="H54" s="42">
        <f>VLOOKUP(B54,[1]Sheet1!B$4:H$1531,7,0)</f>
        <v>77</v>
      </c>
      <c r="I54" s="47" t="str">
        <f t="shared" si="0"/>
        <v>Khá</v>
      </c>
      <c r="J54" s="42">
        <f>VLOOKUP(B54,[1]Sheet1!B$4:J$1531,9,0)</f>
        <v>77</v>
      </c>
      <c r="K54" s="47" t="str">
        <f t="shared" si="1"/>
        <v>Khá</v>
      </c>
    </row>
    <row r="55" spans="1:11" ht="18.75" customHeight="1" x14ac:dyDescent="0.25">
      <c r="A55" s="13">
        <v>43</v>
      </c>
      <c r="B55" s="44" t="s">
        <v>487</v>
      </c>
      <c r="C55" s="45" t="s">
        <v>488</v>
      </c>
      <c r="D55" s="46">
        <v>37797</v>
      </c>
      <c r="E55" s="42">
        <f>VLOOKUP(B55,[1]Sheet1!B$4:E$1531,4,0)</f>
        <v>90</v>
      </c>
      <c r="F55" s="42">
        <f>VLOOKUP(B55,[1]Sheet1!B$4:F$1531,5,0)</f>
        <v>90</v>
      </c>
      <c r="G55" s="42">
        <f>VLOOKUP(B55,[1]Sheet1!B$4:G$1531,6,0)</f>
        <v>90</v>
      </c>
      <c r="H55" s="42">
        <f>VLOOKUP(B55,[1]Sheet1!B$4:H$1531,7,0)</f>
        <v>90</v>
      </c>
      <c r="I55" s="47" t="str">
        <f t="shared" si="0"/>
        <v>Xuất sắc</v>
      </c>
      <c r="J55" s="42">
        <f>VLOOKUP(B55,[1]Sheet1!B$4:J$1531,9,0)</f>
        <v>90</v>
      </c>
      <c r="K55" s="47" t="str">
        <f t="shared" si="1"/>
        <v>Xuất sắc</v>
      </c>
    </row>
    <row r="56" spans="1:11" ht="18.75" customHeight="1" x14ac:dyDescent="0.25">
      <c r="A56" s="13">
        <v>44</v>
      </c>
      <c r="B56" s="44" t="s">
        <v>489</v>
      </c>
      <c r="C56" s="45" t="s">
        <v>490</v>
      </c>
      <c r="D56" s="46">
        <v>37850</v>
      </c>
      <c r="E56" s="42">
        <f>VLOOKUP(B56,[1]Sheet1!B$4:E$1531,4,0)</f>
        <v>92</v>
      </c>
      <c r="F56" s="42">
        <f>VLOOKUP(B56,[1]Sheet1!B$4:F$1531,5,0)</f>
        <v>90</v>
      </c>
      <c r="G56" s="42">
        <f>VLOOKUP(B56,[1]Sheet1!B$4:G$1531,6,0)</f>
        <v>90</v>
      </c>
      <c r="H56" s="42">
        <f>VLOOKUP(B56,[1]Sheet1!B$4:H$1531,7,0)</f>
        <v>90</v>
      </c>
      <c r="I56" s="47" t="str">
        <f t="shared" si="0"/>
        <v>Xuất sắc</v>
      </c>
      <c r="J56" s="42">
        <f>VLOOKUP(B56,[1]Sheet1!B$4:J$1531,9,0)</f>
        <v>90</v>
      </c>
      <c r="K56" s="47" t="str">
        <f t="shared" si="1"/>
        <v>Xuất sắc</v>
      </c>
    </row>
    <row r="57" spans="1:11" ht="18.75" customHeight="1" x14ac:dyDescent="0.25">
      <c r="A57" s="13">
        <v>45</v>
      </c>
      <c r="B57" s="44" t="s">
        <v>491</v>
      </c>
      <c r="C57" s="45" t="s">
        <v>492</v>
      </c>
      <c r="D57" s="46">
        <v>37710</v>
      </c>
      <c r="E57" s="42">
        <f>VLOOKUP(B57,[1]Sheet1!B$4:E$1531,4,0)</f>
        <v>67</v>
      </c>
      <c r="F57" s="42">
        <f>VLOOKUP(B57,[1]Sheet1!B$4:F$1531,5,0)</f>
        <v>87</v>
      </c>
      <c r="G57" s="42">
        <f>VLOOKUP(B57,[1]Sheet1!B$4:G$1531,6,0)</f>
        <v>87</v>
      </c>
      <c r="H57" s="42">
        <f>VLOOKUP(B57,[1]Sheet1!B$4:H$1531,7,0)</f>
        <v>87</v>
      </c>
      <c r="I57" s="47" t="str">
        <f t="shared" si="0"/>
        <v>Tốt</v>
      </c>
      <c r="J57" s="42">
        <f>VLOOKUP(B57,[1]Sheet1!B$4:J$1531,9,0)</f>
        <v>87</v>
      </c>
      <c r="K57" s="47" t="str">
        <f t="shared" si="1"/>
        <v>Tốt</v>
      </c>
    </row>
    <row r="58" spans="1:11" ht="18.75" customHeight="1" x14ac:dyDescent="0.25">
      <c r="A58" s="13">
        <v>46</v>
      </c>
      <c r="B58" s="44" t="s">
        <v>493</v>
      </c>
      <c r="C58" s="45" t="s">
        <v>494</v>
      </c>
      <c r="D58" s="46">
        <v>37905</v>
      </c>
      <c r="E58" s="42">
        <f>VLOOKUP(B58,[1]Sheet1!B$4:E$1531,4,0)</f>
        <v>90</v>
      </c>
      <c r="F58" s="42">
        <f>VLOOKUP(B58,[1]Sheet1!B$4:F$1531,5,0)</f>
        <v>90</v>
      </c>
      <c r="G58" s="42">
        <f>VLOOKUP(B58,[1]Sheet1!B$4:G$1531,6,0)</f>
        <v>90</v>
      </c>
      <c r="H58" s="42">
        <f>VLOOKUP(B58,[1]Sheet1!B$4:H$1531,7,0)</f>
        <v>90</v>
      </c>
      <c r="I58" s="47" t="str">
        <f t="shared" si="0"/>
        <v>Xuất sắc</v>
      </c>
      <c r="J58" s="42">
        <f>VLOOKUP(B58,[1]Sheet1!B$4:J$1531,9,0)</f>
        <v>90</v>
      </c>
      <c r="K58" s="47" t="str">
        <f t="shared" si="1"/>
        <v>Xuất sắc</v>
      </c>
    </row>
    <row r="59" spans="1:11" ht="18.75" customHeight="1" x14ac:dyDescent="0.25">
      <c r="A59" s="13">
        <v>47</v>
      </c>
      <c r="B59" s="44" t="s">
        <v>495</v>
      </c>
      <c r="C59" s="45" t="s">
        <v>496</v>
      </c>
      <c r="D59" s="46">
        <v>37809</v>
      </c>
      <c r="E59" s="42">
        <f>VLOOKUP(B59,[1]Sheet1!B$4:E$1531,4,0)</f>
        <v>90</v>
      </c>
      <c r="F59" s="42">
        <f>VLOOKUP(B59,[1]Sheet1!B$4:F$1531,5,0)</f>
        <v>90</v>
      </c>
      <c r="G59" s="42">
        <f>VLOOKUP(B59,[1]Sheet1!B$4:G$1531,6,0)</f>
        <v>90</v>
      </c>
      <c r="H59" s="42">
        <f>VLOOKUP(B59,[1]Sheet1!B$4:H$1531,7,0)</f>
        <v>90</v>
      </c>
      <c r="I59" s="47" t="str">
        <f t="shared" si="0"/>
        <v>Xuất sắc</v>
      </c>
      <c r="J59" s="42">
        <f>VLOOKUP(B59,[1]Sheet1!B$4:J$1531,9,0)</f>
        <v>90</v>
      </c>
      <c r="K59" s="47" t="str">
        <f t="shared" si="1"/>
        <v>Xuất sắc</v>
      </c>
    </row>
    <row r="60" spans="1:11" ht="18.75" customHeight="1" x14ac:dyDescent="0.25">
      <c r="A60" s="13">
        <v>48</v>
      </c>
      <c r="B60" s="44" t="s">
        <v>497</v>
      </c>
      <c r="C60" s="45" t="s">
        <v>498</v>
      </c>
      <c r="D60" s="46">
        <v>37874</v>
      </c>
      <c r="E60" s="42">
        <f>VLOOKUP(B60,[1]Sheet1!B$4:E$1531,4,0)</f>
        <v>90</v>
      </c>
      <c r="F60" s="42">
        <f>VLOOKUP(B60,[1]Sheet1!B$4:F$1531,5,0)</f>
        <v>90</v>
      </c>
      <c r="G60" s="42">
        <f>VLOOKUP(B60,[1]Sheet1!B$4:G$1531,6,0)</f>
        <v>90</v>
      </c>
      <c r="H60" s="42">
        <f>VLOOKUP(B60,[1]Sheet1!B$4:H$1531,7,0)</f>
        <v>90</v>
      </c>
      <c r="I60" s="47" t="str">
        <f t="shared" si="0"/>
        <v>Xuất sắc</v>
      </c>
      <c r="J60" s="42">
        <f>VLOOKUP(B60,[1]Sheet1!B$4:J$1531,9,0)</f>
        <v>90</v>
      </c>
      <c r="K60" s="47" t="str">
        <f t="shared" si="1"/>
        <v>Xuất sắc</v>
      </c>
    </row>
    <row r="61" spans="1:11" ht="18.75" customHeight="1" x14ac:dyDescent="0.25">
      <c r="A61" s="13">
        <v>49</v>
      </c>
      <c r="B61" s="44" t="s">
        <v>499</v>
      </c>
      <c r="C61" s="45" t="s">
        <v>500</v>
      </c>
      <c r="D61" s="46">
        <v>37800</v>
      </c>
      <c r="E61" s="42">
        <f>VLOOKUP(B61,[1]Sheet1!B$4:E$1531,4,0)</f>
        <v>90</v>
      </c>
      <c r="F61" s="42">
        <f>VLOOKUP(B61,[1]Sheet1!B$4:F$1531,5,0)</f>
        <v>90</v>
      </c>
      <c r="G61" s="42">
        <f>VLOOKUP(B61,[1]Sheet1!B$4:G$1531,6,0)</f>
        <v>90</v>
      </c>
      <c r="H61" s="42">
        <f>VLOOKUP(B61,[1]Sheet1!B$4:H$1531,7,0)</f>
        <v>90</v>
      </c>
      <c r="I61" s="47" t="str">
        <f t="shared" si="0"/>
        <v>Xuất sắc</v>
      </c>
      <c r="J61" s="42">
        <f>VLOOKUP(B61,[1]Sheet1!B$4:J$1531,9,0)</f>
        <v>90</v>
      </c>
      <c r="K61" s="47" t="str">
        <f t="shared" si="1"/>
        <v>Xuất sắc</v>
      </c>
    </row>
    <row r="62" spans="1:11" ht="18.75" customHeight="1" x14ac:dyDescent="0.25">
      <c r="A62" s="13">
        <v>50</v>
      </c>
      <c r="B62" s="44" t="s">
        <v>501</v>
      </c>
      <c r="C62" s="45" t="s">
        <v>502</v>
      </c>
      <c r="D62" s="46">
        <v>37685</v>
      </c>
      <c r="E62" s="42">
        <f>VLOOKUP(B62,[1]Sheet1!B$4:E$1531,4,0)</f>
        <v>72</v>
      </c>
      <c r="F62" s="42">
        <f>VLOOKUP(B62,[1]Sheet1!B$4:F$1531,5,0)</f>
        <v>82</v>
      </c>
      <c r="G62" s="42">
        <f>VLOOKUP(B62,[1]Sheet1!B$4:G$1531,6,0)</f>
        <v>82</v>
      </c>
      <c r="H62" s="42">
        <f>VLOOKUP(B62,[1]Sheet1!B$4:H$1531,7,0)</f>
        <v>82</v>
      </c>
      <c r="I62" s="47" t="str">
        <f t="shared" si="0"/>
        <v>Tốt</v>
      </c>
      <c r="J62" s="42">
        <f>VLOOKUP(B62,[1]Sheet1!B$4:J$1531,9,0)</f>
        <v>82</v>
      </c>
      <c r="K62" s="47" t="str">
        <f t="shared" si="1"/>
        <v>Tốt</v>
      </c>
    </row>
    <row r="63" spans="1:11" ht="18.75" customHeight="1" x14ac:dyDescent="0.25">
      <c r="A63" s="13">
        <v>51</v>
      </c>
      <c r="B63" s="44" t="s">
        <v>503</v>
      </c>
      <c r="C63" s="45" t="s">
        <v>504</v>
      </c>
      <c r="D63" s="46">
        <v>37510</v>
      </c>
      <c r="E63" s="42">
        <f>VLOOKUP(B63,[1]Sheet1!B$4:E$1531,4,0)</f>
        <v>90</v>
      </c>
      <c r="F63" s="42">
        <f>VLOOKUP(B63,[1]Sheet1!B$4:F$1531,5,0)</f>
        <v>90</v>
      </c>
      <c r="G63" s="42">
        <f>VLOOKUP(B63,[1]Sheet1!B$4:G$1531,6,0)</f>
        <v>90</v>
      </c>
      <c r="H63" s="42">
        <f>VLOOKUP(B63,[1]Sheet1!B$4:H$1531,7,0)</f>
        <v>90</v>
      </c>
      <c r="I63" s="47" t="str">
        <f t="shared" si="0"/>
        <v>Xuất sắc</v>
      </c>
      <c r="J63" s="42">
        <f>VLOOKUP(B63,[1]Sheet1!B$4:J$1531,9,0)</f>
        <v>90</v>
      </c>
      <c r="K63" s="47" t="str">
        <f t="shared" si="1"/>
        <v>Xuất sắc</v>
      </c>
    </row>
    <row r="64" spans="1:11" ht="18.75" customHeight="1" x14ac:dyDescent="0.25">
      <c r="A64" s="13">
        <v>52</v>
      </c>
      <c r="B64" s="44" t="s">
        <v>505</v>
      </c>
      <c r="C64" s="45" t="s">
        <v>506</v>
      </c>
      <c r="D64" s="46">
        <v>37953</v>
      </c>
      <c r="E64" s="42">
        <f>VLOOKUP(B64,[1]Sheet1!B$4:E$1531,4,0)</f>
        <v>90</v>
      </c>
      <c r="F64" s="42">
        <f>VLOOKUP(B64,[1]Sheet1!B$4:F$1531,5,0)</f>
        <v>90</v>
      </c>
      <c r="G64" s="42">
        <f>VLOOKUP(B64,[1]Sheet1!B$4:G$1531,6,0)</f>
        <v>90</v>
      </c>
      <c r="H64" s="42">
        <f>VLOOKUP(B64,[1]Sheet1!B$4:H$1531,7,0)</f>
        <v>90</v>
      </c>
      <c r="I64" s="47" t="str">
        <f t="shared" si="0"/>
        <v>Xuất sắc</v>
      </c>
      <c r="J64" s="42">
        <f>VLOOKUP(B64,[1]Sheet1!B$4:J$1531,9,0)</f>
        <v>90</v>
      </c>
      <c r="K64" s="47" t="str">
        <f t="shared" si="1"/>
        <v>Xuất sắc</v>
      </c>
    </row>
    <row r="65" spans="1:11" ht="18.75" customHeight="1" x14ac:dyDescent="0.25">
      <c r="A65" s="13">
        <v>53</v>
      </c>
      <c r="B65" s="44" t="s">
        <v>507</v>
      </c>
      <c r="C65" s="45" t="s">
        <v>508</v>
      </c>
      <c r="D65" s="46">
        <v>37922</v>
      </c>
      <c r="E65" s="42">
        <f>VLOOKUP(B65,[1]Sheet1!B$4:E$1531,4,0)</f>
        <v>80</v>
      </c>
      <c r="F65" s="42">
        <f>VLOOKUP(B65,[1]Sheet1!B$4:F$1531,5,0)</f>
        <v>80</v>
      </c>
      <c r="G65" s="42">
        <f>VLOOKUP(B65,[1]Sheet1!B$4:G$1531,6,0)</f>
        <v>80</v>
      </c>
      <c r="H65" s="42">
        <f>VLOOKUP(B65,[1]Sheet1!B$4:H$1531,7,0)</f>
        <v>80</v>
      </c>
      <c r="I65" s="47" t="str">
        <f t="shared" si="0"/>
        <v>Tốt</v>
      </c>
      <c r="J65" s="42">
        <f>VLOOKUP(B65,[1]Sheet1!B$4:J$1531,9,0)</f>
        <v>80</v>
      </c>
      <c r="K65" s="47" t="str">
        <f t="shared" si="1"/>
        <v>Tốt</v>
      </c>
    </row>
    <row r="66" spans="1:11" ht="18.75" customHeight="1" x14ac:dyDescent="0.25">
      <c r="A66" s="13">
        <v>54</v>
      </c>
      <c r="B66" s="44" t="s">
        <v>509</v>
      </c>
      <c r="C66" s="45" t="s">
        <v>510</v>
      </c>
      <c r="D66" s="46">
        <v>37666</v>
      </c>
      <c r="E66" s="42">
        <f>VLOOKUP(B66,[1]Sheet1!B$4:E$1531,4,0)</f>
        <v>80</v>
      </c>
      <c r="F66" s="42">
        <f>VLOOKUP(B66,[1]Sheet1!B$4:F$1531,5,0)</f>
        <v>80</v>
      </c>
      <c r="G66" s="42">
        <f>VLOOKUP(B66,[1]Sheet1!B$4:G$1531,6,0)</f>
        <v>80</v>
      </c>
      <c r="H66" s="42">
        <f>VLOOKUP(B66,[1]Sheet1!B$4:H$1531,7,0)</f>
        <v>80</v>
      </c>
      <c r="I66" s="47" t="str">
        <f t="shared" si="0"/>
        <v>Tốt</v>
      </c>
      <c r="J66" s="42">
        <f>VLOOKUP(B66,[1]Sheet1!B$4:J$1531,9,0)</f>
        <v>80</v>
      </c>
      <c r="K66" s="47" t="str">
        <f t="shared" si="1"/>
        <v>Tốt</v>
      </c>
    </row>
    <row r="67" spans="1:11" ht="18.75" customHeight="1" x14ac:dyDescent="0.25">
      <c r="A67" s="13">
        <v>55</v>
      </c>
      <c r="B67" s="44" t="s">
        <v>511</v>
      </c>
      <c r="C67" s="45" t="s">
        <v>512</v>
      </c>
      <c r="D67" s="46">
        <v>37754</v>
      </c>
      <c r="E67" s="42">
        <f>VLOOKUP(B67,[1]Sheet1!B$4:E$1531,4,0)</f>
        <v>90</v>
      </c>
      <c r="F67" s="42">
        <f>VLOOKUP(B67,[1]Sheet1!B$4:F$1531,5,0)</f>
        <v>90</v>
      </c>
      <c r="G67" s="42">
        <f>VLOOKUP(B67,[1]Sheet1!B$4:G$1531,6,0)</f>
        <v>90</v>
      </c>
      <c r="H67" s="42">
        <f>VLOOKUP(B67,[1]Sheet1!B$4:H$1531,7,0)</f>
        <v>90</v>
      </c>
      <c r="I67" s="47" t="str">
        <f t="shared" si="0"/>
        <v>Xuất sắc</v>
      </c>
      <c r="J67" s="42">
        <f>VLOOKUP(B67,[1]Sheet1!B$4:J$1531,9,0)</f>
        <v>90</v>
      </c>
      <c r="K67" s="47" t="str">
        <f t="shared" si="1"/>
        <v>Xuất sắc</v>
      </c>
    </row>
    <row r="68" spans="1:11" ht="18.75" customHeight="1" x14ac:dyDescent="0.25">
      <c r="A68" s="13">
        <v>56</v>
      </c>
      <c r="B68" s="44" t="s">
        <v>513</v>
      </c>
      <c r="C68" s="45" t="s">
        <v>514</v>
      </c>
      <c r="D68" s="46">
        <v>37911</v>
      </c>
      <c r="E68" s="42">
        <f>VLOOKUP(B68,[1]Sheet1!B$4:E$1531,4,0)</f>
        <v>72</v>
      </c>
      <c r="F68" s="42">
        <f>VLOOKUP(B68,[1]Sheet1!B$4:F$1531,5,0)</f>
        <v>72</v>
      </c>
      <c r="G68" s="42">
        <f>VLOOKUP(B68,[1]Sheet1!B$4:G$1531,6,0)</f>
        <v>72</v>
      </c>
      <c r="H68" s="42">
        <f>VLOOKUP(B68,[1]Sheet1!B$4:H$1531,7,0)</f>
        <v>72</v>
      </c>
      <c r="I68" s="47" t="str">
        <f t="shared" si="0"/>
        <v>Khá</v>
      </c>
      <c r="J68" s="42">
        <f>VLOOKUP(B68,[1]Sheet1!B$4:J$1531,9,0)</f>
        <v>72</v>
      </c>
      <c r="K68" s="47" t="str">
        <f t="shared" si="1"/>
        <v>Khá</v>
      </c>
    </row>
    <row r="69" spans="1:11" ht="18.75" customHeight="1" x14ac:dyDescent="0.25">
      <c r="A69" s="13">
        <v>57</v>
      </c>
      <c r="B69" s="44" t="s">
        <v>515</v>
      </c>
      <c r="C69" s="45" t="s">
        <v>516</v>
      </c>
      <c r="D69" s="46">
        <v>37753</v>
      </c>
      <c r="E69" s="42">
        <f>VLOOKUP(B69,[1]Sheet1!B$4:E$1531,4,0)</f>
        <v>96</v>
      </c>
      <c r="F69" s="42">
        <f>VLOOKUP(B69,[1]Sheet1!B$4:F$1531,5,0)</f>
        <v>96</v>
      </c>
      <c r="G69" s="42">
        <f>VLOOKUP(B69,[1]Sheet1!B$4:G$1531,6,0)</f>
        <v>96</v>
      </c>
      <c r="H69" s="42">
        <f>VLOOKUP(B69,[1]Sheet1!B$4:H$1531,7,0)</f>
        <v>96</v>
      </c>
      <c r="I69" s="47" t="str">
        <f t="shared" si="0"/>
        <v>Xuất sắc</v>
      </c>
      <c r="J69" s="42">
        <f>VLOOKUP(B69,[1]Sheet1!B$4:J$1531,9,0)</f>
        <v>96</v>
      </c>
      <c r="K69" s="47" t="str">
        <f t="shared" si="1"/>
        <v>Xuất sắc</v>
      </c>
    </row>
    <row r="70" spans="1:11" ht="18.75" customHeight="1" x14ac:dyDescent="0.25">
      <c r="A70" s="13">
        <v>58</v>
      </c>
      <c r="B70" s="44" t="s">
        <v>517</v>
      </c>
      <c r="C70" s="45" t="s">
        <v>518</v>
      </c>
      <c r="D70" s="46">
        <v>37966</v>
      </c>
      <c r="E70" s="42">
        <f>VLOOKUP(B70,[1]Sheet1!B$4:E$1531,4,0)</f>
        <v>90</v>
      </c>
      <c r="F70" s="42">
        <f>VLOOKUP(B70,[1]Sheet1!B$4:F$1531,5,0)</f>
        <v>90</v>
      </c>
      <c r="G70" s="42">
        <f>VLOOKUP(B70,[1]Sheet1!B$4:G$1531,6,0)</f>
        <v>90</v>
      </c>
      <c r="H70" s="42">
        <f>VLOOKUP(B70,[1]Sheet1!B$4:H$1531,7,0)</f>
        <v>90</v>
      </c>
      <c r="I70" s="47" t="str">
        <f t="shared" si="0"/>
        <v>Xuất sắc</v>
      </c>
      <c r="J70" s="42">
        <f>VLOOKUP(B70,[1]Sheet1!B$4:J$1531,9,0)</f>
        <v>90</v>
      </c>
      <c r="K70" s="47" t="str">
        <f t="shared" si="1"/>
        <v>Xuất sắc</v>
      </c>
    </row>
    <row r="71" spans="1:11" ht="18.75" customHeight="1" x14ac:dyDescent="0.25">
      <c r="A71" s="13">
        <v>59</v>
      </c>
      <c r="B71" s="44" t="s">
        <v>519</v>
      </c>
      <c r="C71" s="45" t="s">
        <v>520</v>
      </c>
      <c r="D71" s="46">
        <v>37788</v>
      </c>
      <c r="E71" s="42">
        <f>VLOOKUP(B71,[1]Sheet1!B$4:E$1531,4,0)</f>
        <v>80</v>
      </c>
      <c r="F71" s="42">
        <f>VLOOKUP(B71,[1]Sheet1!B$4:F$1531,5,0)</f>
        <v>80</v>
      </c>
      <c r="G71" s="42">
        <f>VLOOKUP(B71,[1]Sheet1!B$4:G$1531,6,0)</f>
        <v>80</v>
      </c>
      <c r="H71" s="42">
        <f>VLOOKUP(B71,[1]Sheet1!B$4:H$1531,7,0)</f>
        <v>80</v>
      </c>
      <c r="I71" s="47" t="str">
        <f t="shared" si="0"/>
        <v>Tốt</v>
      </c>
      <c r="J71" s="42">
        <f>VLOOKUP(B71,[1]Sheet1!B$4:J$1531,9,0)</f>
        <v>80</v>
      </c>
      <c r="K71" s="47" t="str">
        <f t="shared" si="1"/>
        <v>Tốt</v>
      </c>
    </row>
    <row r="72" spans="1:11" ht="18.75" customHeight="1" x14ac:dyDescent="0.25">
      <c r="A72" s="13">
        <v>60</v>
      </c>
      <c r="B72" s="44" t="s">
        <v>521</v>
      </c>
      <c r="C72" s="45" t="s">
        <v>522</v>
      </c>
      <c r="D72" s="46">
        <v>37737</v>
      </c>
      <c r="E72" s="42">
        <f>VLOOKUP(B72,[1]Sheet1!B$4:E$1531,4,0)</f>
        <v>90</v>
      </c>
      <c r="F72" s="42">
        <f>VLOOKUP(B72,[1]Sheet1!B$4:F$1531,5,0)</f>
        <v>90</v>
      </c>
      <c r="G72" s="42">
        <f>VLOOKUP(B72,[1]Sheet1!B$4:G$1531,6,0)</f>
        <v>90</v>
      </c>
      <c r="H72" s="42">
        <f>VLOOKUP(B72,[1]Sheet1!B$4:H$1531,7,0)</f>
        <v>90</v>
      </c>
      <c r="I72" s="47" t="str">
        <f t="shared" si="0"/>
        <v>Xuất sắc</v>
      </c>
      <c r="J72" s="42">
        <f>VLOOKUP(B72,[1]Sheet1!B$4:J$1531,9,0)</f>
        <v>90</v>
      </c>
      <c r="K72" s="47" t="str">
        <f t="shared" si="1"/>
        <v>Xuất sắc</v>
      </c>
    </row>
    <row r="73" spans="1:11" ht="18.75" customHeight="1" x14ac:dyDescent="0.25">
      <c r="A73" s="13">
        <v>61</v>
      </c>
      <c r="B73" s="44" t="s">
        <v>523</v>
      </c>
      <c r="C73" s="45" t="s">
        <v>524</v>
      </c>
      <c r="D73" s="46">
        <v>37875</v>
      </c>
      <c r="E73" s="42">
        <f>VLOOKUP(B73,[1]Sheet1!B$4:E$1531,4,0)</f>
        <v>90</v>
      </c>
      <c r="F73" s="42">
        <f>VLOOKUP(B73,[1]Sheet1!B$4:F$1531,5,0)</f>
        <v>90</v>
      </c>
      <c r="G73" s="42">
        <f>VLOOKUP(B73,[1]Sheet1!B$4:G$1531,6,0)</f>
        <v>90</v>
      </c>
      <c r="H73" s="42">
        <f>VLOOKUP(B73,[1]Sheet1!B$4:H$1531,7,0)</f>
        <v>90</v>
      </c>
      <c r="I73" s="47" t="str">
        <f t="shared" si="0"/>
        <v>Xuất sắc</v>
      </c>
      <c r="J73" s="42">
        <f>VLOOKUP(B73,[1]Sheet1!B$4:J$1531,9,0)</f>
        <v>90</v>
      </c>
      <c r="K73" s="47" t="str">
        <f t="shared" si="1"/>
        <v>Xuất sắc</v>
      </c>
    </row>
    <row r="74" spans="1:11" ht="18.75" customHeight="1" x14ac:dyDescent="0.25">
      <c r="A74" s="13">
        <v>62</v>
      </c>
      <c r="B74" s="44" t="s">
        <v>525</v>
      </c>
      <c r="C74" s="45" t="s">
        <v>526</v>
      </c>
      <c r="D74" s="46">
        <v>37767</v>
      </c>
      <c r="E74" s="42">
        <f>VLOOKUP(B74,[1]Sheet1!B$4:E$1531,4,0)</f>
        <v>90</v>
      </c>
      <c r="F74" s="42">
        <f>VLOOKUP(B74,[1]Sheet1!B$4:F$1531,5,0)</f>
        <v>90</v>
      </c>
      <c r="G74" s="42">
        <f>VLOOKUP(B74,[1]Sheet1!B$4:G$1531,6,0)</f>
        <v>90</v>
      </c>
      <c r="H74" s="42">
        <f>VLOOKUP(B74,[1]Sheet1!B$4:H$1531,7,0)</f>
        <v>90</v>
      </c>
      <c r="I74" s="47" t="str">
        <f t="shared" si="0"/>
        <v>Xuất sắc</v>
      </c>
      <c r="J74" s="42">
        <f>VLOOKUP(B74,[1]Sheet1!B$4:J$1531,9,0)</f>
        <v>90</v>
      </c>
      <c r="K74" s="47" t="str">
        <f t="shared" si="1"/>
        <v>Xuất sắc</v>
      </c>
    </row>
    <row r="76" spans="1:11" ht="16.5" x14ac:dyDescent="0.2">
      <c r="A76" s="58" t="s">
        <v>42</v>
      </c>
      <c r="B76" s="58"/>
      <c r="C76" s="58"/>
    </row>
  </sheetData>
  <sortState xmlns:xlrd2="http://schemas.microsoft.com/office/spreadsheetml/2017/richdata2" ref="A13:K74">
    <sortCondition ref="B13:B74"/>
  </sortState>
  <mergeCells count="16">
    <mergeCell ref="A6:K6"/>
    <mergeCell ref="A1:C1"/>
    <mergeCell ref="E1:K1"/>
    <mergeCell ref="A2:C2"/>
    <mergeCell ref="E2:K2"/>
    <mergeCell ref="A5:K5"/>
    <mergeCell ref="A76:C7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74">
    <cfRule type="duplicateValues" dxfId="12" priority="1"/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C2BC-17E6-4A0C-9A45-19F76362A927}">
  <sheetPr codeName="Sheet6"/>
  <dimension ref="A1:K51"/>
  <sheetViews>
    <sheetView topLeftCell="A30" workbookViewId="0">
      <selection activeCell="K18" sqref="K18:K49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37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52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527</v>
      </c>
      <c r="C13" s="45" t="s">
        <v>138</v>
      </c>
      <c r="D13" s="46">
        <v>37967</v>
      </c>
      <c r="E13" s="42">
        <v>90</v>
      </c>
      <c r="F13" s="42">
        <v>90</v>
      </c>
      <c r="G13" s="42">
        <v>90</v>
      </c>
      <c r="H13" s="42">
        <v>90</v>
      </c>
      <c r="I13" s="47" t="str">
        <f t="shared" ref="I13:K49" si="0">IF(H13&gt;=90,"Xuất sắc",IF(H13&gt;=80,"Tốt", IF(H13&gt;=65,"Khá",IF(H13&gt;=50,"Trung bình", IF(H13&gt;=35, "Yếu", "Kém")))))</f>
        <v>Xuất sắc</v>
      </c>
      <c r="J13" s="42">
        <v>90</v>
      </c>
      <c r="K13" s="47" t="str">
        <f t="shared" si="0"/>
        <v>Xuất sắc</v>
      </c>
    </row>
    <row r="14" spans="1:11" ht="18.75" customHeight="1" x14ac:dyDescent="0.25">
      <c r="A14" s="13">
        <v>2</v>
      </c>
      <c r="B14" s="44" t="s">
        <v>528</v>
      </c>
      <c r="C14" s="45" t="s">
        <v>529</v>
      </c>
      <c r="D14" s="46">
        <v>37657</v>
      </c>
      <c r="E14" s="42">
        <v>90</v>
      </c>
      <c r="F14" s="42">
        <v>90</v>
      </c>
      <c r="G14" s="42">
        <v>90</v>
      </c>
      <c r="H14" s="42">
        <v>90</v>
      </c>
      <c r="I14" s="47" t="str">
        <f t="shared" si="0"/>
        <v>Xuất sắc</v>
      </c>
      <c r="J14" s="42">
        <v>90</v>
      </c>
      <c r="K14" s="47" t="str">
        <f t="shared" si="0"/>
        <v>Xuất sắc</v>
      </c>
    </row>
    <row r="15" spans="1:11" ht="18.75" customHeight="1" x14ac:dyDescent="0.25">
      <c r="A15" s="13">
        <v>3</v>
      </c>
      <c r="B15" s="44" t="s">
        <v>530</v>
      </c>
      <c r="C15" s="45" t="s">
        <v>531</v>
      </c>
      <c r="D15" s="46">
        <v>37740</v>
      </c>
      <c r="E15" s="42">
        <v>90</v>
      </c>
      <c r="F15" s="42">
        <v>90</v>
      </c>
      <c r="G15" s="42">
        <v>90</v>
      </c>
      <c r="H15" s="42">
        <v>90</v>
      </c>
      <c r="I15" s="47" t="str">
        <f t="shared" si="0"/>
        <v>Xuất sắc</v>
      </c>
      <c r="J15" s="42">
        <v>90</v>
      </c>
      <c r="K15" s="47" t="str">
        <f t="shared" si="0"/>
        <v>Xuất sắc</v>
      </c>
    </row>
    <row r="16" spans="1:11" ht="18.75" customHeight="1" x14ac:dyDescent="0.25">
      <c r="A16" s="13">
        <v>4</v>
      </c>
      <c r="B16" s="44" t="s">
        <v>532</v>
      </c>
      <c r="C16" s="45" t="s">
        <v>533</v>
      </c>
      <c r="D16" s="46">
        <v>37622</v>
      </c>
      <c r="E16" s="42">
        <v>75</v>
      </c>
      <c r="F16" s="42">
        <v>75</v>
      </c>
      <c r="G16" s="42">
        <v>75</v>
      </c>
      <c r="H16" s="42">
        <v>75</v>
      </c>
      <c r="I16" s="47" t="str">
        <f t="shared" si="0"/>
        <v>Khá</v>
      </c>
      <c r="J16" s="42">
        <v>75</v>
      </c>
      <c r="K16" s="47" t="str">
        <f t="shared" si="0"/>
        <v>Khá</v>
      </c>
    </row>
    <row r="17" spans="1:11" ht="18.75" customHeight="1" x14ac:dyDescent="0.25">
      <c r="A17" s="13">
        <v>5</v>
      </c>
      <c r="B17" s="44" t="s">
        <v>534</v>
      </c>
      <c r="C17" s="45" t="s">
        <v>535</v>
      </c>
      <c r="D17" s="46">
        <v>37703</v>
      </c>
      <c r="E17" s="42">
        <v>0</v>
      </c>
      <c r="F17" s="42">
        <v>0</v>
      </c>
      <c r="G17" s="42">
        <v>0</v>
      </c>
      <c r="H17" s="42">
        <v>0</v>
      </c>
      <c r="I17" s="47" t="str">
        <f t="shared" si="0"/>
        <v>Kém</v>
      </c>
      <c r="J17" s="42">
        <v>0</v>
      </c>
      <c r="K17" s="47" t="str">
        <f t="shared" si="0"/>
        <v>Kém</v>
      </c>
    </row>
    <row r="18" spans="1:11" ht="18.75" customHeight="1" x14ac:dyDescent="0.25">
      <c r="A18" s="13">
        <v>6</v>
      </c>
      <c r="B18" s="44" t="s">
        <v>536</v>
      </c>
      <c r="C18" s="45" t="s">
        <v>537</v>
      </c>
      <c r="D18" s="46">
        <v>37713</v>
      </c>
      <c r="E18" s="42">
        <v>85</v>
      </c>
      <c r="F18" s="42">
        <v>85</v>
      </c>
      <c r="G18" s="42">
        <v>85</v>
      </c>
      <c r="H18" s="42">
        <v>85</v>
      </c>
      <c r="I18" s="47" t="str">
        <f t="shared" si="0"/>
        <v>Tốt</v>
      </c>
      <c r="J18" s="42">
        <v>85</v>
      </c>
      <c r="K18" s="47" t="str">
        <f t="shared" si="0"/>
        <v>Tốt</v>
      </c>
    </row>
    <row r="19" spans="1:11" ht="18.75" customHeight="1" x14ac:dyDescent="0.25">
      <c r="A19" s="13">
        <v>7</v>
      </c>
      <c r="B19" s="44" t="s">
        <v>538</v>
      </c>
      <c r="C19" s="45" t="s">
        <v>539</v>
      </c>
      <c r="D19" s="46">
        <v>37824</v>
      </c>
      <c r="E19" s="42">
        <v>90</v>
      </c>
      <c r="F19" s="42">
        <v>90</v>
      </c>
      <c r="G19" s="42">
        <v>90</v>
      </c>
      <c r="H19" s="42">
        <v>90</v>
      </c>
      <c r="I19" s="47" t="str">
        <f t="shared" si="0"/>
        <v>Xuất sắc</v>
      </c>
      <c r="J19" s="42">
        <v>90</v>
      </c>
      <c r="K19" s="47" t="str">
        <f t="shared" si="0"/>
        <v>Xuất sắc</v>
      </c>
    </row>
    <row r="20" spans="1:11" ht="18.75" customHeight="1" x14ac:dyDescent="0.25">
      <c r="A20" s="13">
        <v>8</v>
      </c>
      <c r="B20" s="44" t="s">
        <v>540</v>
      </c>
      <c r="C20" s="45" t="s">
        <v>541</v>
      </c>
      <c r="D20" s="46">
        <v>37715</v>
      </c>
      <c r="E20" s="42">
        <v>90</v>
      </c>
      <c r="F20" s="42">
        <v>90</v>
      </c>
      <c r="G20" s="42">
        <v>90</v>
      </c>
      <c r="H20" s="42">
        <v>90</v>
      </c>
      <c r="I20" s="47" t="str">
        <f t="shared" si="0"/>
        <v>Xuất sắc</v>
      </c>
      <c r="J20" s="42">
        <v>90</v>
      </c>
      <c r="K20" s="47" t="str">
        <f t="shared" si="0"/>
        <v>Xuất sắc</v>
      </c>
    </row>
    <row r="21" spans="1:11" ht="18.75" customHeight="1" x14ac:dyDescent="0.25">
      <c r="A21" s="13">
        <v>9</v>
      </c>
      <c r="B21" s="44" t="s">
        <v>542</v>
      </c>
      <c r="C21" s="45" t="s">
        <v>543</v>
      </c>
      <c r="D21" s="46">
        <v>37833</v>
      </c>
      <c r="E21" s="42">
        <v>90</v>
      </c>
      <c r="F21" s="42">
        <v>90</v>
      </c>
      <c r="G21" s="42">
        <v>90</v>
      </c>
      <c r="H21" s="42">
        <v>90</v>
      </c>
      <c r="I21" s="47" t="str">
        <f t="shared" si="0"/>
        <v>Xuất sắc</v>
      </c>
      <c r="J21" s="42">
        <v>90</v>
      </c>
      <c r="K21" s="47" t="str">
        <f t="shared" si="0"/>
        <v>Xuất sắc</v>
      </c>
    </row>
    <row r="22" spans="1:11" ht="18.75" customHeight="1" x14ac:dyDescent="0.25">
      <c r="A22" s="13">
        <v>10</v>
      </c>
      <c r="B22" s="44" t="s">
        <v>544</v>
      </c>
      <c r="C22" s="45" t="s">
        <v>545</v>
      </c>
      <c r="D22" s="46">
        <v>37723</v>
      </c>
      <c r="E22" s="42">
        <v>90</v>
      </c>
      <c r="F22" s="42">
        <v>85</v>
      </c>
      <c r="G22" s="42">
        <v>85</v>
      </c>
      <c r="H22" s="42">
        <v>85</v>
      </c>
      <c r="I22" s="47" t="str">
        <f t="shared" si="0"/>
        <v>Tốt</v>
      </c>
      <c r="J22" s="42">
        <v>85</v>
      </c>
      <c r="K22" s="47" t="str">
        <f t="shared" si="0"/>
        <v>Tốt</v>
      </c>
    </row>
    <row r="23" spans="1:11" ht="18.75" customHeight="1" x14ac:dyDescent="0.25">
      <c r="A23" s="13">
        <v>11</v>
      </c>
      <c r="B23" s="44" t="s">
        <v>546</v>
      </c>
      <c r="C23" s="45" t="s">
        <v>547</v>
      </c>
      <c r="D23" s="46">
        <v>37845</v>
      </c>
      <c r="E23" s="42">
        <v>0</v>
      </c>
      <c r="F23" s="42">
        <v>0</v>
      </c>
      <c r="G23" s="42">
        <v>0</v>
      </c>
      <c r="H23" s="42">
        <v>0</v>
      </c>
      <c r="I23" s="47" t="str">
        <f t="shared" si="0"/>
        <v>Kém</v>
      </c>
      <c r="J23" s="42">
        <v>0</v>
      </c>
      <c r="K23" s="47" t="str">
        <f t="shared" si="0"/>
        <v>Kém</v>
      </c>
    </row>
    <row r="24" spans="1:11" ht="18.75" customHeight="1" x14ac:dyDescent="0.25">
      <c r="A24" s="13">
        <v>12</v>
      </c>
      <c r="B24" s="44" t="s">
        <v>548</v>
      </c>
      <c r="C24" s="45" t="s">
        <v>549</v>
      </c>
      <c r="D24" s="46">
        <v>37972</v>
      </c>
      <c r="E24" s="42">
        <v>67</v>
      </c>
      <c r="F24" s="42">
        <v>67</v>
      </c>
      <c r="G24" s="42">
        <v>67</v>
      </c>
      <c r="H24" s="42">
        <v>67</v>
      </c>
      <c r="I24" s="47" t="str">
        <f t="shared" si="0"/>
        <v>Khá</v>
      </c>
      <c r="J24" s="42">
        <v>67</v>
      </c>
      <c r="K24" s="47" t="str">
        <f t="shared" si="0"/>
        <v>Khá</v>
      </c>
    </row>
    <row r="25" spans="1:11" ht="18.75" customHeight="1" x14ac:dyDescent="0.25">
      <c r="A25" s="13">
        <v>13</v>
      </c>
      <c r="B25" s="44" t="s">
        <v>550</v>
      </c>
      <c r="C25" s="45" t="s">
        <v>551</v>
      </c>
      <c r="D25" s="46">
        <v>37844</v>
      </c>
      <c r="E25" s="42">
        <v>90</v>
      </c>
      <c r="F25" s="42">
        <v>90</v>
      </c>
      <c r="G25" s="42">
        <v>90</v>
      </c>
      <c r="H25" s="42">
        <v>90</v>
      </c>
      <c r="I25" s="47" t="str">
        <f t="shared" si="0"/>
        <v>Xuất sắc</v>
      </c>
      <c r="J25" s="42">
        <v>90</v>
      </c>
      <c r="K25" s="47" t="str">
        <f t="shared" si="0"/>
        <v>Xuất sắc</v>
      </c>
    </row>
    <row r="26" spans="1:11" ht="18.75" customHeight="1" x14ac:dyDescent="0.25">
      <c r="A26" s="13">
        <v>14</v>
      </c>
      <c r="B26" s="44" t="s">
        <v>552</v>
      </c>
      <c r="C26" s="45" t="s">
        <v>553</v>
      </c>
      <c r="D26" s="46">
        <v>37821</v>
      </c>
      <c r="E26" s="42">
        <v>90</v>
      </c>
      <c r="F26" s="42">
        <v>90</v>
      </c>
      <c r="G26" s="42">
        <v>90</v>
      </c>
      <c r="H26" s="42">
        <v>90</v>
      </c>
      <c r="I26" s="47" t="str">
        <f t="shared" si="0"/>
        <v>Xuất sắc</v>
      </c>
      <c r="J26" s="42">
        <v>90</v>
      </c>
      <c r="K26" s="47" t="str">
        <f t="shared" si="0"/>
        <v>Xuất sắc</v>
      </c>
    </row>
    <row r="27" spans="1:11" ht="18.75" customHeight="1" x14ac:dyDescent="0.25">
      <c r="A27" s="13">
        <v>15</v>
      </c>
      <c r="B27" s="44" t="s">
        <v>554</v>
      </c>
      <c r="C27" s="45" t="s">
        <v>555</v>
      </c>
      <c r="D27" s="46">
        <v>37701</v>
      </c>
      <c r="E27" s="42">
        <v>80</v>
      </c>
      <c r="F27" s="42">
        <v>80</v>
      </c>
      <c r="G27" s="42">
        <v>80</v>
      </c>
      <c r="H27" s="42">
        <v>80</v>
      </c>
      <c r="I27" s="47" t="str">
        <f t="shared" si="0"/>
        <v>Tốt</v>
      </c>
      <c r="J27" s="42">
        <v>80</v>
      </c>
      <c r="K27" s="47" t="str">
        <f t="shared" si="0"/>
        <v>Tốt</v>
      </c>
    </row>
    <row r="28" spans="1:11" ht="18.75" customHeight="1" x14ac:dyDescent="0.25">
      <c r="A28" s="13">
        <v>16</v>
      </c>
      <c r="B28" s="44" t="s">
        <v>556</v>
      </c>
      <c r="C28" s="45" t="s">
        <v>557</v>
      </c>
      <c r="D28" s="46">
        <v>37895</v>
      </c>
      <c r="E28" s="42">
        <v>90</v>
      </c>
      <c r="F28" s="42">
        <v>90</v>
      </c>
      <c r="G28" s="42">
        <v>90</v>
      </c>
      <c r="H28" s="42">
        <v>90</v>
      </c>
      <c r="I28" s="47" t="str">
        <f t="shared" si="0"/>
        <v>Xuất sắc</v>
      </c>
      <c r="J28" s="42">
        <v>90</v>
      </c>
      <c r="K28" s="47" t="str">
        <f t="shared" si="0"/>
        <v>Xuất sắc</v>
      </c>
    </row>
    <row r="29" spans="1:11" ht="18.75" customHeight="1" x14ac:dyDescent="0.25">
      <c r="A29" s="13">
        <v>17</v>
      </c>
      <c r="B29" s="44" t="s">
        <v>558</v>
      </c>
      <c r="C29" s="45" t="s">
        <v>446</v>
      </c>
      <c r="D29" s="46">
        <v>37914</v>
      </c>
      <c r="E29" s="42">
        <v>90</v>
      </c>
      <c r="F29" s="42">
        <v>90</v>
      </c>
      <c r="G29" s="42">
        <v>90</v>
      </c>
      <c r="H29" s="42">
        <v>90</v>
      </c>
      <c r="I29" s="47" t="str">
        <f t="shared" si="0"/>
        <v>Xuất sắc</v>
      </c>
      <c r="J29" s="42">
        <v>90</v>
      </c>
      <c r="K29" s="47" t="str">
        <f t="shared" si="0"/>
        <v>Xuất sắc</v>
      </c>
    </row>
    <row r="30" spans="1:11" ht="18.75" customHeight="1" x14ac:dyDescent="0.25">
      <c r="A30" s="13">
        <v>18</v>
      </c>
      <c r="B30" s="44" t="s">
        <v>559</v>
      </c>
      <c r="C30" s="45" t="s">
        <v>560</v>
      </c>
      <c r="D30" s="46">
        <v>37785</v>
      </c>
      <c r="E30" s="42">
        <v>90</v>
      </c>
      <c r="F30" s="42">
        <v>90</v>
      </c>
      <c r="G30" s="42">
        <v>90</v>
      </c>
      <c r="H30" s="42">
        <v>90</v>
      </c>
      <c r="I30" s="47" t="str">
        <f t="shared" si="0"/>
        <v>Xuất sắc</v>
      </c>
      <c r="J30" s="42">
        <v>90</v>
      </c>
      <c r="K30" s="47" t="str">
        <f t="shared" si="0"/>
        <v>Xuất sắc</v>
      </c>
    </row>
    <row r="31" spans="1:11" ht="18.75" customHeight="1" x14ac:dyDescent="0.25">
      <c r="A31" s="13">
        <v>19</v>
      </c>
      <c r="B31" s="44" t="s">
        <v>561</v>
      </c>
      <c r="C31" s="45" t="s">
        <v>562</v>
      </c>
      <c r="D31" s="46">
        <v>37911</v>
      </c>
      <c r="E31" s="42">
        <v>80</v>
      </c>
      <c r="F31" s="42">
        <v>80</v>
      </c>
      <c r="G31" s="42">
        <v>80</v>
      </c>
      <c r="H31" s="42">
        <v>80</v>
      </c>
      <c r="I31" s="47" t="str">
        <f t="shared" si="0"/>
        <v>Tốt</v>
      </c>
      <c r="J31" s="42">
        <v>80</v>
      </c>
      <c r="K31" s="47" t="str">
        <f t="shared" si="0"/>
        <v>Tốt</v>
      </c>
    </row>
    <row r="32" spans="1:11" ht="18.75" customHeight="1" x14ac:dyDescent="0.25">
      <c r="A32" s="13">
        <v>20</v>
      </c>
      <c r="B32" s="44" t="s">
        <v>563</v>
      </c>
      <c r="C32" s="45" t="s">
        <v>564</v>
      </c>
      <c r="D32" s="46">
        <v>37907</v>
      </c>
      <c r="E32" s="42">
        <v>80</v>
      </c>
      <c r="F32" s="42">
        <v>75</v>
      </c>
      <c r="G32" s="42">
        <v>75</v>
      </c>
      <c r="H32" s="42">
        <v>75</v>
      </c>
      <c r="I32" s="47" t="str">
        <f t="shared" si="0"/>
        <v>Khá</v>
      </c>
      <c r="J32" s="42">
        <v>75</v>
      </c>
      <c r="K32" s="47" t="str">
        <f t="shared" si="0"/>
        <v>Khá</v>
      </c>
    </row>
    <row r="33" spans="1:11" ht="18.75" customHeight="1" x14ac:dyDescent="0.25">
      <c r="A33" s="13">
        <v>21</v>
      </c>
      <c r="B33" s="44" t="s">
        <v>565</v>
      </c>
      <c r="C33" s="45" t="s">
        <v>566</v>
      </c>
      <c r="D33" s="46">
        <v>37878</v>
      </c>
      <c r="E33" s="42">
        <v>90</v>
      </c>
      <c r="F33" s="42">
        <v>90</v>
      </c>
      <c r="G33" s="42">
        <v>90</v>
      </c>
      <c r="H33" s="42">
        <v>90</v>
      </c>
      <c r="I33" s="47" t="str">
        <f t="shared" si="0"/>
        <v>Xuất sắc</v>
      </c>
      <c r="J33" s="42">
        <v>90</v>
      </c>
      <c r="K33" s="47" t="str">
        <f t="shared" si="0"/>
        <v>Xuất sắc</v>
      </c>
    </row>
    <row r="34" spans="1:11" ht="18.75" customHeight="1" x14ac:dyDescent="0.25">
      <c r="A34" s="13">
        <v>22</v>
      </c>
      <c r="B34" s="44" t="s">
        <v>567</v>
      </c>
      <c r="C34" s="45" t="s">
        <v>568</v>
      </c>
      <c r="D34" s="46">
        <v>37954</v>
      </c>
      <c r="E34" s="42">
        <v>62</v>
      </c>
      <c r="F34" s="42">
        <v>62</v>
      </c>
      <c r="G34" s="42">
        <v>62</v>
      </c>
      <c r="H34" s="42">
        <v>62</v>
      </c>
      <c r="I34" s="47" t="str">
        <f t="shared" si="0"/>
        <v>Trung bình</v>
      </c>
      <c r="J34" s="42">
        <v>62</v>
      </c>
      <c r="K34" s="47" t="str">
        <f t="shared" si="0"/>
        <v>Trung bình</v>
      </c>
    </row>
    <row r="35" spans="1:11" ht="18.75" customHeight="1" x14ac:dyDescent="0.25">
      <c r="A35" s="13">
        <v>23</v>
      </c>
      <c r="B35" s="44" t="s">
        <v>569</v>
      </c>
      <c r="C35" s="45" t="s">
        <v>570</v>
      </c>
      <c r="D35" s="46">
        <v>37700</v>
      </c>
      <c r="E35" s="42">
        <v>0</v>
      </c>
      <c r="F35" s="42">
        <v>0</v>
      </c>
      <c r="G35" s="42">
        <v>0</v>
      </c>
      <c r="H35" s="42">
        <v>0</v>
      </c>
      <c r="I35" s="47" t="str">
        <f t="shared" si="0"/>
        <v>Kém</v>
      </c>
      <c r="J35" s="42">
        <v>0</v>
      </c>
      <c r="K35" s="47" t="str">
        <f t="shared" si="0"/>
        <v>Kém</v>
      </c>
    </row>
    <row r="36" spans="1:11" ht="18.75" customHeight="1" x14ac:dyDescent="0.25">
      <c r="A36" s="13">
        <v>24</v>
      </c>
      <c r="B36" s="44" t="s">
        <v>571</v>
      </c>
      <c r="C36" s="45" t="s">
        <v>69</v>
      </c>
      <c r="D36" s="46">
        <v>37729</v>
      </c>
      <c r="E36" s="42">
        <v>90</v>
      </c>
      <c r="F36" s="42">
        <v>90</v>
      </c>
      <c r="G36" s="42">
        <v>90</v>
      </c>
      <c r="H36" s="42">
        <v>90</v>
      </c>
      <c r="I36" s="47" t="str">
        <f t="shared" si="0"/>
        <v>Xuất sắc</v>
      </c>
      <c r="J36" s="42">
        <v>90</v>
      </c>
      <c r="K36" s="47" t="str">
        <f t="shared" si="0"/>
        <v>Xuất sắc</v>
      </c>
    </row>
    <row r="37" spans="1:11" ht="18.75" customHeight="1" x14ac:dyDescent="0.25">
      <c r="A37" s="13">
        <v>25</v>
      </c>
      <c r="B37" s="44" t="s">
        <v>572</v>
      </c>
      <c r="C37" s="45" t="s">
        <v>573</v>
      </c>
      <c r="D37" s="46">
        <v>37972</v>
      </c>
      <c r="E37" s="42">
        <v>95</v>
      </c>
      <c r="F37" s="42">
        <v>95</v>
      </c>
      <c r="G37" s="42">
        <v>95</v>
      </c>
      <c r="H37" s="42">
        <v>95</v>
      </c>
      <c r="I37" s="47" t="str">
        <f t="shared" si="0"/>
        <v>Xuất sắc</v>
      </c>
      <c r="J37" s="42">
        <v>95</v>
      </c>
      <c r="K37" s="47" t="str">
        <f t="shared" si="0"/>
        <v>Xuất sắc</v>
      </c>
    </row>
    <row r="38" spans="1:11" ht="18.75" customHeight="1" x14ac:dyDescent="0.25">
      <c r="A38" s="13">
        <v>26</v>
      </c>
      <c r="B38" s="44" t="s">
        <v>574</v>
      </c>
      <c r="C38" s="45" t="s">
        <v>575</v>
      </c>
      <c r="D38" s="46">
        <v>37932</v>
      </c>
      <c r="E38" s="42">
        <v>90</v>
      </c>
      <c r="F38" s="42">
        <v>90</v>
      </c>
      <c r="G38" s="42">
        <v>90</v>
      </c>
      <c r="H38" s="42">
        <v>90</v>
      </c>
      <c r="I38" s="47" t="str">
        <f t="shared" si="0"/>
        <v>Xuất sắc</v>
      </c>
      <c r="J38" s="42">
        <v>90</v>
      </c>
      <c r="K38" s="47" t="str">
        <f t="shared" si="0"/>
        <v>Xuất sắc</v>
      </c>
    </row>
    <row r="39" spans="1:11" ht="18.75" customHeight="1" x14ac:dyDescent="0.25">
      <c r="A39" s="13">
        <v>27</v>
      </c>
      <c r="B39" s="44" t="s">
        <v>576</v>
      </c>
      <c r="C39" s="45" t="s">
        <v>577</v>
      </c>
      <c r="D39" s="46">
        <v>37634</v>
      </c>
      <c r="E39" s="42">
        <v>90</v>
      </c>
      <c r="F39" s="42">
        <v>90</v>
      </c>
      <c r="G39" s="42">
        <v>90</v>
      </c>
      <c r="H39" s="42">
        <v>90</v>
      </c>
      <c r="I39" s="47" t="str">
        <f t="shared" si="0"/>
        <v>Xuất sắc</v>
      </c>
      <c r="J39" s="42">
        <v>90</v>
      </c>
      <c r="K39" s="47" t="str">
        <f t="shared" si="0"/>
        <v>Xuất sắc</v>
      </c>
    </row>
    <row r="40" spans="1:11" ht="18.75" customHeight="1" x14ac:dyDescent="0.25">
      <c r="A40" s="13">
        <v>28</v>
      </c>
      <c r="B40" s="44" t="s">
        <v>578</v>
      </c>
      <c r="C40" s="45" t="s">
        <v>579</v>
      </c>
      <c r="D40" s="46">
        <v>37879</v>
      </c>
      <c r="E40" s="42">
        <v>92</v>
      </c>
      <c r="F40" s="42">
        <v>92</v>
      </c>
      <c r="G40" s="42">
        <v>92</v>
      </c>
      <c r="H40" s="42">
        <v>92</v>
      </c>
      <c r="I40" s="47" t="str">
        <f t="shared" si="0"/>
        <v>Xuất sắc</v>
      </c>
      <c r="J40" s="42">
        <v>92</v>
      </c>
      <c r="K40" s="47" t="str">
        <f t="shared" si="0"/>
        <v>Xuất sắc</v>
      </c>
    </row>
    <row r="41" spans="1:11" ht="18.75" customHeight="1" x14ac:dyDescent="0.25">
      <c r="A41" s="13">
        <v>29</v>
      </c>
      <c r="B41" s="44" t="s">
        <v>580</v>
      </c>
      <c r="C41" s="45" t="s">
        <v>581</v>
      </c>
      <c r="D41" s="46">
        <v>37622</v>
      </c>
      <c r="E41" s="42">
        <v>96</v>
      </c>
      <c r="F41" s="42">
        <v>96</v>
      </c>
      <c r="G41" s="42">
        <v>96</v>
      </c>
      <c r="H41" s="42">
        <v>96</v>
      </c>
      <c r="I41" s="47" t="str">
        <f t="shared" si="0"/>
        <v>Xuất sắc</v>
      </c>
      <c r="J41" s="42">
        <v>96</v>
      </c>
      <c r="K41" s="47" t="str">
        <f t="shared" si="0"/>
        <v>Xuất sắc</v>
      </c>
    </row>
    <row r="42" spans="1:11" ht="18.75" customHeight="1" x14ac:dyDescent="0.25">
      <c r="A42" s="13">
        <v>30</v>
      </c>
      <c r="B42" s="44" t="s">
        <v>582</v>
      </c>
      <c r="C42" s="45" t="s">
        <v>583</v>
      </c>
      <c r="D42" s="46">
        <v>37910</v>
      </c>
      <c r="E42" s="42">
        <v>0</v>
      </c>
      <c r="F42" s="42">
        <v>0</v>
      </c>
      <c r="G42" s="42">
        <v>0</v>
      </c>
      <c r="H42" s="42">
        <v>0</v>
      </c>
      <c r="I42" s="47" t="str">
        <f t="shared" si="0"/>
        <v>Kém</v>
      </c>
      <c r="J42" s="42">
        <v>0</v>
      </c>
      <c r="K42" s="47" t="str">
        <f t="shared" si="0"/>
        <v>Kém</v>
      </c>
    </row>
    <row r="43" spans="1:11" ht="18.75" customHeight="1" x14ac:dyDescent="0.25">
      <c r="A43" s="13">
        <v>31</v>
      </c>
      <c r="B43" s="44" t="s">
        <v>584</v>
      </c>
      <c r="C43" s="45" t="s">
        <v>585</v>
      </c>
      <c r="D43" s="46">
        <v>37645</v>
      </c>
      <c r="E43" s="42">
        <v>90</v>
      </c>
      <c r="F43" s="42">
        <v>0</v>
      </c>
      <c r="G43" s="42">
        <v>0</v>
      </c>
      <c r="H43" s="42">
        <v>85</v>
      </c>
      <c r="I43" s="47" t="str">
        <f t="shared" si="0"/>
        <v>Tốt</v>
      </c>
      <c r="J43" s="42">
        <v>85</v>
      </c>
      <c r="K43" s="47" t="str">
        <f t="shared" si="0"/>
        <v>Tốt</v>
      </c>
    </row>
    <row r="44" spans="1:11" ht="18.75" customHeight="1" x14ac:dyDescent="0.25">
      <c r="A44" s="13">
        <v>32</v>
      </c>
      <c r="B44" s="44" t="s">
        <v>586</v>
      </c>
      <c r="C44" s="45" t="s">
        <v>587</v>
      </c>
      <c r="D44" s="46">
        <v>37850</v>
      </c>
      <c r="E44" s="42">
        <v>75</v>
      </c>
      <c r="F44" s="42">
        <v>75</v>
      </c>
      <c r="G44" s="42">
        <v>75</v>
      </c>
      <c r="H44" s="42">
        <v>75</v>
      </c>
      <c r="I44" s="47" t="str">
        <f t="shared" si="0"/>
        <v>Khá</v>
      </c>
      <c r="J44" s="42">
        <v>75</v>
      </c>
      <c r="K44" s="47" t="str">
        <f t="shared" si="0"/>
        <v>Khá</v>
      </c>
    </row>
    <row r="45" spans="1:11" ht="18.75" customHeight="1" x14ac:dyDescent="0.25">
      <c r="A45" s="13">
        <v>33</v>
      </c>
      <c r="B45" s="44" t="s">
        <v>588</v>
      </c>
      <c r="C45" s="45" t="s">
        <v>589</v>
      </c>
      <c r="D45" s="46">
        <v>37866</v>
      </c>
      <c r="E45" s="42">
        <v>0</v>
      </c>
      <c r="F45" s="42">
        <v>0</v>
      </c>
      <c r="G45" s="42">
        <v>0</v>
      </c>
      <c r="H45" s="42">
        <v>0</v>
      </c>
      <c r="I45" s="47" t="str">
        <f t="shared" si="0"/>
        <v>Kém</v>
      </c>
      <c r="J45" s="42">
        <v>0</v>
      </c>
      <c r="K45" s="47" t="str">
        <f t="shared" si="0"/>
        <v>Kém</v>
      </c>
    </row>
    <row r="46" spans="1:11" ht="18.75" customHeight="1" x14ac:dyDescent="0.25">
      <c r="A46" s="13">
        <v>34</v>
      </c>
      <c r="B46" s="44" t="s">
        <v>590</v>
      </c>
      <c r="C46" s="45" t="s">
        <v>591</v>
      </c>
      <c r="D46" s="46">
        <v>37753</v>
      </c>
      <c r="E46" s="42">
        <v>90</v>
      </c>
      <c r="F46" s="42">
        <v>90</v>
      </c>
      <c r="G46" s="42">
        <v>90</v>
      </c>
      <c r="H46" s="42">
        <v>90</v>
      </c>
      <c r="I46" s="47" t="str">
        <f t="shared" si="0"/>
        <v>Xuất sắc</v>
      </c>
      <c r="J46" s="42">
        <v>90</v>
      </c>
      <c r="K46" s="47" t="str">
        <f t="shared" si="0"/>
        <v>Xuất sắc</v>
      </c>
    </row>
    <row r="47" spans="1:11" ht="18.75" customHeight="1" x14ac:dyDescent="0.25">
      <c r="A47" s="13">
        <v>35</v>
      </c>
      <c r="B47" s="44" t="s">
        <v>592</v>
      </c>
      <c r="C47" s="45" t="s">
        <v>593</v>
      </c>
      <c r="D47" s="46">
        <v>37626</v>
      </c>
      <c r="E47" s="42">
        <v>77</v>
      </c>
      <c r="F47" s="42">
        <v>77</v>
      </c>
      <c r="G47" s="42">
        <v>77</v>
      </c>
      <c r="H47" s="42">
        <v>77</v>
      </c>
      <c r="I47" s="47" t="str">
        <f t="shared" si="0"/>
        <v>Khá</v>
      </c>
      <c r="J47" s="42">
        <v>77</v>
      </c>
      <c r="K47" s="47" t="str">
        <f t="shared" si="0"/>
        <v>Khá</v>
      </c>
    </row>
    <row r="48" spans="1:11" ht="18.75" customHeight="1" x14ac:dyDescent="0.25">
      <c r="A48" s="13">
        <v>36</v>
      </c>
      <c r="B48" s="44" t="s">
        <v>594</v>
      </c>
      <c r="C48" s="45" t="s">
        <v>595</v>
      </c>
      <c r="D48" s="46">
        <v>37926</v>
      </c>
      <c r="E48" s="42">
        <v>90</v>
      </c>
      <c r="F48" s="42">
        <v>90</v>
      </c>
      <c r="G48" s="42">
        <v>90</v>
      </c>
      <c r="H48" s="42">
        <v>90</v>
      </c>
      <c r="I48" s="47" t="str">
        <f t="shared" si="0"/>
        <v>Xuất sắc</v>
      </c>
      <c r="J48" s="42">
        <v>90</v>
      </c>
      <c r="K48" s="47" t="str">
        <f t="shared" si="0"/>
        <v>Xuất sắc</v>
      </c>
    </row>
    <row r="49" spans="1:11" ht="18.75" customHeight="1" x14ac:dyDescent="0.25">
      <c r="A49" s="13">
        <v>37</v>
      </c>
      <c r="B49" s="44" t="s">
        <v>596</v>
      </c>
      <c r="C49" s="45" t="s">
        <v>597</v>
      </c>
      <c r="D49" s="46">
        <v>37787</v>
      </c>
      <c r="E49" s="42">
        <v>70</v>
      </c>
      <c r="F49" s="42">
        <v>80</v>
      </c>
      <c r="G49" s="42">
        <v>80</v>
      </c>
      <c r="H49" s="42">
        <v>80</v>
      </c>
      <c r="I49" s="47" t="str">
        <f t="shared" si="0"/>
        <v>Tốt</v>
      </c>
      <c r="J49" s="42">
        <v>80</v>
      </c>
      <c r="K49" s="47" t="str">
        <f t="shared" si="0"/>
        <v>Tốt</v>
      </c>
    </row>
    <row r="50" spans="1:11" ht="18.75" customHeight="1" x14ac:dyDescent="0.25">
      <c r="B50" s="4"/>
      <c r="C50" s="4"/>
      <c r="D50" s="4"/>
      <c r="E50" s="9"/>
      <c r="F50" s="9"/>
      <c r="G50" s="9"/>
      <c r="H50" s="9"/>
      <c r="I50" s="4"/>
      <c r="J50" s="9"/>
      <c r="K50" s="4"/>
    </row>
    <row r="51" spans="1:11" ht="16.5" x14ac:dyDescent="0.2">
      <c r="A51" s="58" t="s">
        <v>41</v>
      </c>
      <c r="B51" s="58"/>
      <c r="C51" s="58"/>
    </row>
  </sheetData>
  <autoFilter ref="A12:K49" xr:uid="{E7E1C2BC-17E6-4A0C-9A45-19F76362A927}"/>
  <sortState xmlns:xlrd2="http://schemas.microsoft.com/office/spreadsheetml/2017/richdata2" ref="A13:K48">
    <sortCondition ref="B13:B48"/>
  </sortState>
  <mergeCells count="16">
    <mergeCell ref="A6:K6"/>
    <mergeCell ref="A1:C1"/>
    <mergeCell ref="E1:K1"/>
    <mergeCell ref="A2:C2"/>
    <mergeCell ref="E2:K2"/>
    <mergeCell ref="A5:K5"/>
    <mergeCell ref="A51:C5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48">
    <cfRule type="duplicateValues" dxfId="11" priority="1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8403-41C8-4275-B789-21D1F127B4B2}">
  <sheetPr codeName="Sheet7"/>
  <dimension ref="A1:K51"/>
  <sheetViews>
    <sheetView topLeftCell="A27" workbookViewId="0">
      <selection activeCell="O50" sqref="O50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7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598</v>
      </c>
      <c r="C13" s="45" t="s">
        <v>599</v>
      </c>
      <c r="D13" s="46">
        <v>37951</v>
      </c>
      <c r="E13" s="42">
        <f>VLOOKUP(B13,[1]Sheet1!B$4:E$1531,4,0)</f>
        <v>82</v>
      </c>
      <c r="F13" s="42">
        <f>VLOOKUP(B13,[1]Sheet1!B$4:F$1531,5,0)</f>
        <v>82</v>
      </c>
      <c r="G13" s="42">
        <f>VLOOKUP(B13,[1]Sheet1!B$4:G$1531,6,0)</f>
        <v>82</v>
      </c>
      <c r="H13" s="42">
        <f>VLOOKUP(B13,[1]Sheet1!B$4:H$1531,7,0)</f>
        <v>82</v>
      </c>
      <c r="I13" s="47" t="str">
        <f t="shared" ref="I13:I49" si="0">IF(H13&gt;=90,"Xuất sắc",IF(H13&gt;=80,"Tốt", IF(H13&gt;=65,"Khá",IF(H13&gt;=50,"Trung bình", IF(H13&gt;=35, "Yếu", "Kém")))))</f>
        <v>Tốt</v>
      </c>
      <c r="J13" s="42">
        <f>VLOOKUP(B13,[1]Sheet1!B$4:J$1531,9,0)</f>
        <v>82</v>
      </c>
      <c r="K13" s="47" t="str">
        <f t="shared" ref="K13:K49" si="1">IF(J13&gt;=90,"Xuất sắc",IF(J13&gt;=80,"Tốt", IF(J13&gt;=65,"Khá",IF(J13&gt;=50,"Trung bình", IF(J13&gt;=35, "Yếu", "Kém")))))</f>
        <v>Tốt</v>
      </c>
    </row>
    <row r="14" spans="1:11" ht="18.75" customHeight="1" x14ac:dyDescent="0.25">
      <c r="A14" s="13">
        <v>2</v>
      </c>
      <c r="B14" s="44" t="s">
        <v>600</v>
      </c>
      <c r="C14" s="45" t="s">
        <v>601</v>
      </c>
      <c r="D14" s="46">
        <v>37947</v>
      </c>
      <c r="E14" s="42">
        <f>VLOOKUP(B14,[1]Sheet1!B$4:E$1531,4,0)</f>
        <v>90</v>
      </c>
      <c r="F14" s="42">
        <f>VLOOKUP(B14,[1]Sheet1!B$4:F$1531,5,0)</f>
        <v>90</v>
      </c>
      <c r="G14" s="42">
        <f>VLOOKUP(B14,[1]Sheet1!B$4:G$1531,6,0)</f>
        <v>90</v>
      </c>
      <c r="H14" s="42">
        <f>VLOOKUP(B14,[1]Sheet1!B$4:H$1531,7,0)</f>
        <v>90</v>
      </c>
      <c r="I14" s="47" t="str">
        <f t="shared" si="0"/>
        <v>Xuất sắc</v>
      </c>
      <c r="J14" s="42">
        <f>VLOOKUP(B14,[1]Sheet1!B$4:J$1531,9,0)</f>
        <v>90</v>
      </c>
      <c r="K14" s="47" t="str">
        <f t="shared" si="1"/>
        <v>Xuất sắc</v>
      </c>
    </row>
    <row r="15" spans="1:11" ht="18.75" customHeight="1" x14ac:dyDescent="0.25">
      <c r="A15" s="13">
        <v>3</v>
      </c>
      <c r="B15" s="44" t="s">
        <v>602</v>
      </c>
      <c r="C15" s="45" t="s">
        <v>603</v>
      </c>
      <c r="D15" s="46">
        <v>37635</v>
      </c>
      <c r="E15" s="42">
        <f>VLOOKUP(B15,[1]Sheet1!B$4:E$1531,4,0)</f>
        <v>90</v>
      </c>
      <c r="F15" s="42">
        <f>VLOOKUP(B15,[1]Sheet1!B$4:F$1531,5,0)</f>
        <v>83</v>
      </c>
      <c r="G15" s="42">
        <f>VLOOKUP(B15,[1]Sheet1!B$4:G$1531,6,0)</f>
        <v>83</v>
      </c>
      <c r="H15" s="42">
        <f>VLOOKUP(B15,[1]Sheet1!B$4:H$1531,7,0)</f>
        <v>83</v>
      </c>
      <c r="I15" s="47" t="str">
        <f t="shared" si="0"/>
        <v>Tốt</v>
      </c>
      <c r="J15" s="42">
        <f>VLOOKUP(B15,[1]Sheet1!B$4:J$1531,9,0)</f>
        <v>83</v>
      </c>
      <c r="K15" s="47" t="str">
        <f t="shared" si="1"/>
        <v>Tốt</v>
      </c>
    </row>
    <row r="16" spans="1:11" ht="18.75" customHeight="1" x14ac:dyDescent="0.25">
      <c r="A16" s="13">
        <v>4</v>
      </c>
      <c r="B16" s="44" t="s">
        <v>604</v>
      </c>
      <c r="C16" s="45" t="s">
        <v>605</v>
      </c>
      <c r="D16" s="46">
        <v>37654</v>
      </c>
      <c r="E16" s="42">
        <f>VLOOKUP(B16,[1]Sheet1!B$4:E$1531,4,0)</f>
        <v>80</v>
      </c>
      <c r="F16" s="42">
        <f>VLOOKUP(B16,[1]Sheet1!B$4:F$1531,5,0)</f>
        <v>75</v>
      </c>
      <c r="G16" s="42">
        <f>VLOOKUP(B16,[1]Sheet1!B$4:G$1531,6,0)</f>
        <v>75</v>
      </c>
      <c r="H16" s="42">
        <f>VLOOKUP(B16,[1]Sheet1!B$4:H$1531,7,0)</f>
        <v>75</v>
      </c>
      <c r="I16" s="47" t="str">
        <f t="shared" si="0"/>
        <v>Khá</v>
      </c>
      <c r="J16" s="42">
        <f>VLOOKUP(B16,[1]Sheet1!B$4:J$1531,9,0)</f>
        <v>75</v>
      </c>
      <c r="K16" s="47" t="str">
        <f t="shared" si="1"/>
        <v>Khá</v>
      </c>
    </row>
    <row r="17" spans="1:11" ht="18.75" customHeight="1" x14ac:dyDescent="0.25">
      <c r="A17" s="13">
        <v>5</v>
      </c>
      <c r="B17" s="44" t="s">
        <v>606</v>
      </c>
      <c r="C17" s="45" t="s">
        <v>607</v>
      </c>
      <c r="D17" s="46">
        <v>37658</v>
      </c>
      <c r="E17" s="42">
        <f>VLOOKUP(B17,[1]Sheet1!B$4:E$1531,4,0)</f>
        <v>67</v>
      </c>
      <c r="F17" s="42">
        <f>VLOOKUP(B17,[1]Sheet1!B$4:F$1531,5,0)</f>
        <v>67</v>
      </c>
      <c r="G17" s="42">
        <f>VLOOKUP(B17,[1]Sheet1!B$4:G$1531,6,0)</f>
        <v>67</v>
      </c>
      <c r="H17" s="42">
        <f>VLOOKUP(B17,[1]Sheet1!B$4:H$1531,7,0)</f>
        <v>67</v>
      </c>
      <c r="I17" s="47" t="str">
        <f t="shared" si="0"/>
        <v>Khá</v>
      </c>
      <c r="J17" s="42">
        <f>VLOOKUP(B17,[1]Sheet1!B$4:J$1531,9,0)</f>
        <v>67</v>
      </c>
      <c r="K17" s="47" t="str">
        <f t="shared" si="1"/>
        <v>Khá</v>
      </c>
    </row>
    <row r="18" spans="1:11" ht="18.75" customHeight="1" x14ac:dyDescent="0.25">
      <c r="A18" s="13">
        <v>6</v>
      </c>
      <c r="B18" s="44" t="s">
        <v>608</v>
      </c>
      <c r="C18" s="45" t="s">
        <v>609</v>
      </c>
      <c r="D18" s="46">
        <v>37858</v>
      </c>
      <c r="E18" s="42">
        <f>VLOOKUP(B18,[1]Sheet1!B$4:E$1531,4,0)</f>
        <v>75</v>
      </c>
      <c r="F18" s="42">
        <f>VLOOKUP(B18,[1]Sheet1!B$4:F$1531,5,0)</f>
        <v>75</v>
      </c>
      <c r="G18" s="42">
        <f>VLOOKUP(B18,[1]Sheet1!B$4:G$1531,6,0)</f>
        <v>75</v>
      </c>
      <c r="H18" s="42">
        <f>VLOOKUP(B18,[1]Sheet1!B$4:H$1531,7,0)</f>
        <v>75</v>
      </c>
      <c r="I18" s="47" t="str">
        <f t="shared" si="0"/>
        <v>Khá</v>
      </c>
      <c r="J18" s="42">
        <f>VLOOKUP(B18,[1]Sheet1!B$4:J$1531,9,0)</f>
        <v>75</v>
      </c>
      <c r="K18" s="47" t="str">
        <f t="shared" si="1"/>
        <v>Khá</v>
      </c>
    </row>
    <row r="19" spans="1:11" ht="18.75" customHeight="1" x14ac:dyDescent="0.25">
      <c r="A19" s="13">
        <v>7</v>
      </c>
      <c r="B19" s="44" t="s">
        <v>610</v>
      </c>
      <c r="C19" s="45" t="s">
        <v>611</v>
      </c>
      <c r="D19" s="46">
        <v>37923</v>
      </c>
      <c r="E19" s="42">
        <f>VLOOKUP(B19,[1]Sheet1!B$4:E$1531,4,0)</f>
        <v>80</v>
      </c>
      <c r="F19" s="42">
        <f>VLOOKUP(B19,[1]Sheet1!B$4:F$1531,5,0)</f>
        <v>80</v>
      </c>
      <c r="G19" s="42">
        <f>VLOOKUP(B19,[1]Sheet1!B$4:G$1531,6,0)</f>
        <v>80</v>
      </c>
      <c r="H19" s="42">
        <f>VLOOKUP(B19,[1]Sheet1!B$4:H$1531,7,0)</f>
        <v>80</v>
      </c>
      <c r="I19" s="47" t="str">
        <f t="shared" si="0"/>
        <v>Tốt</v>
      </c>
      <c r="J19" s="42">
        <f>VLOOKUP(B19,[1]Sheet1!B$4:J$1531,9,0)</f>
        <v>80</v>
      </c>
      <c r="K19" s="47" t="str">
        <f t="shared" si="1"/>
        <v>Tốt</v>
      </c>
    </row>
    <row r="20" spans="1:11" ht="18.75" customHeight="1" x14ac:dyDescent="0.25">
      <c r="A20" s="13">
        <v>8</v>
      </c>
      <c r="B20" s="44" t="s">
        <v>612</v>
      </c>
      <c r="C20" s="45" t="s">
        <v>613</v>
      </c>
      <c r="D20" s="46">
        <v>37804</v>
      </c>
      <c r="E20" s="42">
        <f>VLOOKUP(B20,[1]Sheet1!B$4:E$1531,4,0)</f>
        <v>90</v>
      </c>
      <c r="F20" s="42">
        <f>VLOOKUP(B20,[1]Sheet1!B$4:F$1531,5,0)</f>
        <v>90</v>
      </c>
      <c r="G20" s="42">
        <f>VLOOKUP(B20,[1]Sheet1!B$4:G$1531,6,0)</f>
        <v>90</v>
      </c>
      <c r="H20" s="42">
        <f>VLOOKUP(B20,[1]Sheet1!B$4:H$1531,7,0)</f>
        <v>90</v>
      </c>
      <c r="I20" s="47" t="str">
        <f t="shared" si="0"/>
        <v>Xuất sắc</v>
      </c>
      <c r="J20" s="42">
        <f>VLOOKUP(B20,[1]Sheet1!B$4:J$1531,9,0)</f>
        <v>90</v>
      </c>
      <c r="K20" s="47" t="str">
        <f t="shared" si="1"/>
        <v>Xuất sắc</v>
      </c>
    </row>
    <row r="21" spans="1:11" ht="18.75" customHeight="1" x14ac:dyDescent="0.25">
      <c r="A21" s="13">
        <v>9</v>
      </c>
      <c r="B21" s="44" t="s">
        <v>614</v>
      </c>
      <c r="C21" s="45" t="s">
        <v>615</v>
      </c>
      <c r="D21" s="46">
        <v>37758</v>
      </c>
      <c r="E21" s="42">
        <f>VLOOKUP(B21,[1]Sheet1!B$4:E$1531,4,0)</f>
        <v>92</v>
      </c>
      <c r="F21" s="42">
        <f>VLOOKUP(B21,[1]Sheet1!B$4:F$1531,5,0)</f>
        <v>87</v>
      </c>
      <c r="G21" s="42">
        <f>VLOOKUP(B21,[1]Sheet1!B$4:G$1531,6,0)</f>
        <v>87</v>
      </c>
      <c r="H21" s="42">
        <f>VLOOKUP(B21,[1]Sheet1!B$4:H$1531,7,0)</f>
        <v>87</v>
      </c>
      <c r="I21" s="47" t="str">
        <f t="shared" si="0"/>
        <v>Tốt</v>
      </c>
      <c r="J21" s="42">
        <f>VLOOKUP(B21,[1]Sheet1!B$4:J$1531,9,0)</f>
        <v>87</v>
      </c>
      <c r="K21" s="47" t="str">
        <f t="shared" si="1"/>
        <v>Tốt</v>
      </c>
    </row>
    <row r="22" spans="1:11" ht="18.75" customHeight="1" x14ac:dyDescent="0.25">
      <c r="A22" s="13">
        <v>10</v>
      </c>
      <c r="B22" s="44" t="s">
        <v>616</v>
      </c>
      <c r="C22" s="45" t="s">
        <v>617</v>
      </c>
      <c r="D22" s="46">
        <v>37875</v>
      </c>
      <c r="E22" s="42">
        <f>VLOOKUP(B22,[1]Sheet1!B$4:E$1531,4,0)</f>
        <v>80</v>
      </c>
      <c r="F22" s="42">
        <f>VLOOKUP(B22,[1]Sheet1!B$4:F$1531,5,0)</f>
        <v>80</v>
      </c>
      <c r="G22" s="42">
        <f>VLOOKUP(B22,[1]Sheet1!B$4:G$1531,6,0)</f>
        <v>80</v>
      </c>
      <c r="H22" s="42">
        <f>VLOOKUP(B22,[1]Sheet1!B$4:H$1531,7,0)</f>
        <v>80</v>
      </c>
      <c r="I22" s="47" t="str">
        <f t="shared" si="0"/>
        <v>Tốt</v>
      </c>
      <c r="J22" s="42">
        <f>VLOOKUP(B22,[1]Sheet1!B$4:J$1531,9,0)</f>
        <v>80</v>
      </c>
      <c r="K22" s="47" t="str">
        <f t="shared" si="1"/>
        <v>Tốt</v>
      </c>
    </row>
    <row r="23" spans="1:11" ht="18.75" customHeight="1" x14ac:dyDescent="0.25">
      <c r="A23" s="13">
        <v>11</v>
      </c>
      <c r="B23" s="44" t="s">
        <v>618</v>
      </c>
      <c r="C23" s="45" t="s">
        <v>619</v>
      </c>
      <c r="D23" s="46">
        <v>37947</v>
      </c>
      <c r="E23" s="42">
        <f>VLOOKUP(B23,[1]Sheet1!B$4:E$1531,4,0)</f>
        <v>86</v>
      </c>
      <c r="F23" s="42">
        <f>VLOOKUP(B23,[1]Sheet1!B$4:F$1531,5,0)</f>
        <v>86</v>
      </c>
      <c r="G23" s="42">
        <f>VLOOKUP(B23,[1]Sheet1!B$4:G$1531,6,0)</f>
        <v>86</v>
      </c>
      <c r="H23" s="42">
        <f>VLOOKUP(B23,[1]Sheet1!B$4:H$1531,7,0)</f>
        <v>86</v>
      </c>
      <c r="I23" s="47" t="str">
        <f t="shared" si="0"/>
        <v>Tốt</v>
      </c>
      <c r="J23" s="42">
        <f>VLOOKUP(B23,[1]Sheet1!B$4:J$1531,9,0)</f>
        <v>86</v>
      </c>
      <c r="K23" s="47" t="str">
        <f t="shared" si="1"/>
        <v>Tốt</v>
      </c>
    </row>
    <row r="24" spans="1:11" ht="18.75" customHeight="1" x14ac:dyDescent="0.25">
      <c r="A24" s="13">
        <v>12</v>
      </c>
      <c r="B24" s="44" t="s">
        <v>620</v>
      </c>
      <c r="C24" s="45" t="s">
        <v>621</v>
      </c>
      <c r="D24" s="46">
        <v>37626</v>
      </c>
      <c r="E24" s="42">
        <f>VLOOKUP(B24,[1]Sheet1!B$4:E$1531,4,0)</f>
        <v>90</v>
      </c>
      <c r="F24" s="42">
        <f>VLOOKUP(B24,[1]Sheet1!B$4:F$1531,5,0)</f>
        <v>85</v>
      </c>
      <c r="G24" s="42">
        <f>VLOOKUP(B24,[1]Sheet1!B$4:G$1531,6,0)</f>
        <v>85</v>
      </c>
      <c r="H24" s="42">
        <f>VLOOKUP(B24,[1]Sheet1!B$4:H$1531,7,0)</f>
        <v>85</v>
      </c>
      <c r="I24" s="47" t="str">
        <f t="shared" si="0"/>
        <v>Tốt</v>
      </c>
      <c r="J24" s="42">
        <f>VLOOKUP(B24,[1]Sheet1!B$4:J$1531,9,0)</f>
        <v>85</v>
      </c>
      <c r="K24" s="47" t="str">
        <f t="shared" si="1"/>
        <v>Tốt</v>
      </c>
    </row>
    <row r="25" spans="1:11" ht="18.75" customHeight="1" x14ac:dyDescent="0.25">
      <c r="A25" s="13">
        <v>13</v>
      </c>
      <c r="B25" s="44" t="s">
        <v>622</v>
      </c>
      <c r="C25" s="45" t="s">
        <v>623</v>
      </c>
      <c r="D25" s="46">
        <v>37787</v>
      </c>
      <c r="E25" s="42">
        <f>VLOOKUP(B25,[1]Sheet1!B$4:E$1531,4,0)</f>
        <v>85</v>
      </c>
      <c r="F25" s="42">
        <f>VLOOKUP(B25,[1]Sheet1!B$4:F$1531,5,0)</f>
        <v>80</v>
      </c>
      <c r="G25" s="42">
        <f>VLOOKUP(B25,[1]Sheet1!B$4:G$1531,6,0)</f>
        <v>80</v>
      </c>
      <c r="H25" s="42">
        <f>VLOOKUP(B25,[1]Sheet1!B$4:H$1531,7,0)</f>
        <v>80</v>
      </c>
      <c r="I25" s="47" t="str">
        <f t="shared" si="0"/>
        <v>Tốt</v>
      </c>
      <c r="J25" s="42">
        <f>VLOOKUP(B25,[1]Sheet1!B$4:J$1531,9,0)</f>
        <v>80</v>
      </c>
      <c r="K25" s="47" t="str">
        <f t="shared" si="1"/>
        <v>Tốt</v>
      </c>
    </row>
    <row r="26" spans="1:11" ht="18.75" customHeight="1" x14ac:dyDescent="0.25">
      <c r="A26" s="13">
        <v>14</v>
      </c>
      <c r="B26" s="44" t="s">
        <v>624</v>
      </c>
      <c r="C26" s="45" t="s">
        <v>625</v>
      </c>
      <c r="D26" s="46">
        <v>37861</v>
      </c>
      <c r="E26" s="42">
        <f>VLOOKUP(B26,[1]Sheet1!B$4:E$1531,4,0)</f>
        <v>75</v>
      </c>
      <c r="F26" s="42">
        <f>VLOOKUP(B26,[1]Sheet1!B$4:F$1531,5,0)</f>
        <v>75</v>
      </c>
      <c r="G26" s="42">
        <f>VLOOKUP(B26,[1]Sheet1!B$4:G$1531,6,0)</f>
        <v>75</v>
      </c>
      <c r="H26" s="42">
        <f>VLOOKUP(B26,[1]Sheet1!B$4:H$1531,7,0)</f>
        <v>75</v>
      </c>
      <c r="I26" s="47" t="str">
        <f t="shared" si="0"/>
        <v>Khá</v>
      </c>
      <c r="J26" s="42">
        <f>VLOOKUP(B26,[1]Sheet1!B$4:J$1531,9,0)</f>
        <v>75</v>
      </c>
      <c r="K26" s="47" t="str">
        <f t="shared" si="1"/>
        <v>Khá</v>
      </c>
    </row>
    <row r="27" spans="1:11" ht="18.75" customHeight="1" x14ac:dyDescent="0.25">
      <c r="A27" s="13">
        <v>15</v>
      </c>
      <c r="B27" s="44" t="s">
        <v>626</v>
      </c>
      <c r="C27" s="45" t="s">
        <v>93</v>
      </c>
      <c r="D27" s="46">
        <v>37646</v>
      </c>
      <c r="E27" s="42">
        <f>VLOOKUP(B27,[1]Sheet1!B$4:E$1531,4,0)</f>
        <v>95</v>
      </c>
      <c r="F27" s="42">
        <f>VLOOKUP(B27,[1]Sheet1!B$4:F$1531,5,0)</f>
        <v>87</v>
      </c>
      <c r="G27" s="42">
        <f>VLOOKUP(B27,[1]Sheet1!B$4:G$1531,6,0)</f>
        <v>87</v>
      </c>
      <c r="H27" s="42">
        <f>VLOOKUP(B27,[1]Sheet1!B$4:H$1531,7,0)</f>
        <v>87</v>
      </c>
      <c r="I27" s="47" t="str">
        <f t="shared" si="0"/>
        <v>Tốt</v>
      </c>
      <c r="J27" s="42">
        <f>VLOOKUP(B27,[1]Sheet1!B$4:J$1531,9,0)</f>
        <v>87</v>
      </c>
      <c r="K27" s="47" t="str">
        <f t="shared" si="1"/>
        <v>Tốt</v>
      </c>
    </row>
    <row r="28" spans="1:11" ht="18.75" customHeight="1" x14ac:dyDescent="0.25">
      <c r="A28" s="13">
        <v>16</v>
      </c>
      <c r="B28" s="44" t="s">
        <v>627</v>
      </c>
      <c r="C28" s="45" t="s">
        <v>628</v>
      </c>
      <c r="D28" s="46">
        <v>37833</v>
      </c>
      <c r="E28" s="42">
        <f>VLOOKUP(B28,[1]Sheet1!B$4:E$1531,4,0)</f>
        <v>90</v>
      </c>
      <c r="F28" s="42">
        <f>VLOOKUP(B28,[1]Sheet1!B$4:F$1531,5,0)</f>
        <v>85</v>
      </c>
      <c r="G28" s="42">
        <f>VLOOKUP(B28,[1]Sheet1!B$4:G$1531,6,0)</f>
        <v>85</v>
      </c>
      <c r="H28" s="42">
        <f>VLOOKUP(B28,[1]Sheet1!B$4:H$1531,7,0)</f>
        <v>85</v>
      </c>
      <c r="I28" s="47" t="str">
        <f t="shared" si="0"/>
        <v>Tốt</v>
      </c>
      <c r="J28" s="42">
        <f>VLOOKUP(B28,[1]Sheet1!B$4:J$1531,9,0)</f>
        <v>85</v>
      </c>
      <c r="K28" s="47" t="str">
        <f t="shared" si="1"/>
        <v>Tốt</v>
      </c>
    </row>
    <row r="29" spans="1:11" ht="18.75" customHeight="1" x14ac:dyDescent="0.25">
      <c r="A29" s="13">
        <v>17</v>
      </c>
      <c r="B29" s="44" t="s">
        <v>629</v>
      </c>
      <c r="C29" s="45" t="s">
        <v>630</v>
      </c>
      <c r="D29" s="46">
        <v>37661</v>
      </c>
      <c r="E29" s="42">
        <f>VLOOKUP(B29,[1]Sheet1!B$4:E$1531,4,0)</f>
        <v>90</v>
      </c>
      <c r="F29" s="42">
        <f>VLOOKUP(B29,[1]Sheet1!B$4:F$1531,5,0)</f>
        <v>90</v>
      </c>
      <c r="G29" s="42">
        <f>VLOOKUP(B29,[1]Sheet1!B$4:G$1531,6,0)</f>
        <v>90</v>
      </c>
      <c r="H29" s="42">
        <f>VLOOKUP(B29,[1]Sheet1!B$4:H$1531,7,0)</f>
        <v>90</v>
      </c>
      <c r="I29" s="47" t="str">
        <f t="shared" si="0"/>
        <v>Xuất sắc</v>
      </c>
      <c r="J29" s="42">
        <f>VLOOKUP(B29,[1]Sheet1!B$4:J$1531,9,0)</f>
        <v>90</v>
      </c>
      <c r="K29" s="47" t="str">
        <f t="shared" si="1"/>
        <v>Xuất sắc</v>
      </c>
    </row>
    <row r="30" spans="1:11" ht="18.75" customHeight="1" x14ac:dyDescent="0.25">
      <c r="A30" s="13">
        <v>18</v>
      </c>
      <c r="B30" s="44" t="s">
        <v>631</v>
      </c>
      <c r="C30" s="45" t="s">
        <v>632</v>
      </c>
      <c r="D30" s="46">
        <v>37910</v>
      </c>
      <c r="E30" s="42">
        <f>VLOOKUP(B30,[1]Sheet1!B$4:E$1531,4,0)</f>
        <v>85</v>
      </c>
      <c r="F30" s="42">
        <f>VLOOKUP(B30,[1]Sheet1!B$4:F$1531,5,0)</f>
        <v>85</v>
      </c>
      <c r="G30" s="42">
        <f>VLOOKUP(B30,[1]Sheet1!B$4:G$1531,6,0)</f>
        <v>85</v>
      </c>
      <c r="H30" s="42">
        <f>VLOOKUP(B30,[1]Sheet1!B$4:H$1531,7,0)</f>
        <v>85</v>
      </c>
      <c r="I30" s="47" t="str">
        <f t="shared" si="0"/>
        <v>Tốt</v>
      </c>
      <c r="J30" s="42">
        <f>VLOOKUP(B30,[1]Sheet1!B$4:J$1531,9,0)</f>
        <v>85</v>
      </c>
      <c r="K30" s="47" t="str">
        <f t="shared" si="1"/>
        <v>Tốt</v>
      </c>
    </row>
    <row r="31" spans="1:11" ht="18.75" customHeight="1" x14ac:dyDescent="0.25">
      <c r="A31" s="13">
        <v>19</v>
      </c>
      <c r="B31" s="44" t="s">
        <v>633</v>
      </c>
      <c r="C31" s="45" t="s">
        <v>634</v>
      </c>
      <c r="D31" s="46">
        <v>37981</v>
      </c>
      <c r="E31" s="42">
        <f>VLOOKUP(B31,[1]Sheet1!B$4:E$1531,4,0)</f>
        <v>80</v>
      </c>
      <c r="F31" s="42">
        <f>VLOOKUP(B31,[1]Sheet1!B$4:F$1531,5,0)</f>
        <v>85</v>
      </c>
      <c r="G31" s="42">
        <f>VLOOKUP(B31,[1]Sheet1!B$4:G$1531,6,0)</f>
        <v>85</v>
      </c>
      <c r="H31" s="42">
        <f>VLOOKUP(B31,[1]Sheet1!B$4:H$1531,7,0)</f>
        <v>85</v>
      </c>
      <c r="I31" s="47" t="str">
        <f t="shared" si="0"/>
        <v>Tốt</v>
      </c>
      <c r="J31" s="42">
        <f>VLOOKUP(B31,[1]Sheet1!B$4:J$1531,9,0)</f>
        <v>85</v>
      </c>
      <c r="K31" s="47" t="str">
        <f t="shared" si="1"/>
        <v>Tốt</v>
      </c>
    </row>
    <row r="32" spans="1:11" ht="18.75" customHeight="1" x14ac:dyDescent="0.25">
      <c r="A32" s="13">
        <v>20</v>
      </c>
      <c r="B32" s="44" t="s">
        <v>635</v>
      </c>
      <c r="C32" s="45" t="s">
        <v>636</v>
      </c>
      <c r="D32" s="46">
        <v>37956</v>
      </c>
      <c r="E32" s="42">
        <f>VLOOKUP(B32,[1]Sheet1!B$4:E$1531,4,0)</f>
        <v>90</v>
      </c>
      <c r="F32" s="42">
        <f>VLOOKUP(B32,[1]Sheet1!B$4:F$1531,5,0)</f>
        <v>85</v>
      </c>
      <c r="G32" s="42">
        <f>VLOOKUP(B32,[1]Sheet1!B$4:G$1531,6,0)</f>
        <v>85</v>
      </c>
      <c r="H32" s="42">
        <f>VLOOKUP(B32,[1]Sheet1!B$4:H$1531,7,0)</f>
        <v>85</v>
      </c>
      <c r="I32" s="47" t="str">
        <f t="shared" si="0"/>
        <v>Tốt</v>
      </c>
      <c r="J32" s="42">
        <f>VLOOKUP(B32,[1]Sheet1!B$4:J$1531,9,0)</f>
        <v>85</v>
      </c>
      <c r="K32" s="47" t="str">
        <f t="shared" si="1"/>
        <v>Tốt</v>
      </c>
    </row>
    <row r="33" spans="1:11" ht="18.75" customHeight="1" x14ac:dyDescent="0.25">
      <c r="A33" s="13">
        <v>21</v>
      </c>
      <c r="B33" s="44" t="s">
        <v>637</v>
      </c>
      <c r="C33" s="45" t="s">
        <v>638</v>
      </c>
      <c r="D33" s="46">
        <v>37662</v>
      </c>
      <c r="E33" s="42">
        <f>VLOOKUP(B33,[1]Sheet1!B$4:E$1531,4,0)</f>
        <v>80</v>
      </c>
      <c r="F33" s="42">
        <f>VLOOKUP(B33,[1]Sheet1!B$4:F$1531,5,0)</f>
        <v>80</v>
      </c>
      <c r="G33" s="42">
        <f>VLOOKUP(B33,[1]Sheet1!B$4:G$1531,6,0)</f>
        <v>80</v>
      </c>
      <c r="H33" s="42">
        <f>VLOOKUP(B33,[1]Sheet1!B$4:H$1531,7,0)</f>
        <v>80</v>
      </c>
      <c r="I33" s="47" t="str">
        <f t="shared" si="0"/>
        <v>Tốt</v>
      </c>
      <c r="J33" s="42">
        <f>VLOOKUP(B33,[1]Sheet1!B$4:J$1531,9,0)</f>
        <v>80</v>
      </c>
      <c r="K33" s="47" t="str">
        <f t="shared" si="1"/>
        <v>Tốt</v>
      </c>
    </row>
    <row r="34" spans="1:11" ht="18.75" customHeight="1" x14ac:dyDescent="0.25">
      <c r="A34" s="13">
        <v>22</v>
      </c>
      <c r="B34" s="44" t="s">
        <v>639</v>
      </c>
      <c r="C34" s="45" t="s">
        <v>640</v>
      </c>
      <c r="D34" s="46">
        <v>37854</v>
      </c>
      <c r="E34" s="42">
        <f>VLOOKUP(B34,[1]Sheet1!B$4:E$1531,4,0)</f>
        <v>92</v>
      </c>
      <c r="F34" s="42">
        <f>VLOOKUP(B34,[1]Sheet1!B$4:F$1531,5,0)</f>
        <v>89</v>
      </c>
      <c r="G34" s="42">
        <f>VLOOKUP(B34,[1]Sheet1!B$4:G$1531,6,0)</f>
        <v>89</v>
      </c>
      <c r="H34" s="42">
        <f>VLOOKUP(B34,[1]Sheet1!B$4:H$1531,7,0)</f>
        <v>89</v>
      </c>
      <c r="I34" s="47" t="str">
        <f t="shared" si="0"/>
        <v>Tốt</v>
      </c>
      <c r="J34" s="42">
        <f>VLOOKUP(B34,[1]Sheet1!B$4:J$1531,9,0)</f>
        <v>89</v>
      </c>
      <c r="K34" s="47" t="str">
        <f t="shared" si="1"/>
        <v>Tốt</v>
      </c>
    </row>
    <row r="35" spans="1:11" ht="18.75" customHeight="1" x14ac:dyDescent="0.25">
      <c r="A35" s="13">
        <v>23</v>
      </c>
      <c r="B35" s="44" t="s">
        <v>641</v>
      </c>
      <c r="C35" s="45" t="s">
        <v>642</v>
      </c>
      <c r="D35" s="46">
        <v>37777</v>
      </c>
      <c r="E35" s="42">
        <f>VLOOKUP(B35,[1]Sheet1!B$4:E$1531,4,0)</f>
        <v>80</v>
      </c>
      <c r="F35" s="42">
        <f>VLOOKUP(B35,[1]Sheet1!B$4:F$1531,5,0)</f>
        <v>80</v>
      </c>
      <c r="G35" s="42">
        <f>VLOOKUP(B35,[1]Sheet1!B$4:G$1531,6,0)</f>
        <v>80</v>
      </c>
      <c r="H35" s="42">
        <f>VLOOKUP(B35,[1]Sheet1!B$4:H$1531,7,0)</f>
        <v>80</v>
      </c>
      <c r="I35" s="47" t="str">
        <f t="shared" si="0"/>
        <v>Tốt</v>
      </c>
      <c r="J35" s="42">
        <f>VLOOKUP(B35,[1]Sheet1!B$4:J$1531,9,0)</f>
        <v>80</v>
      </c>
      <c r="K35" s="47" t="str">
        <f t="shared" si="1"/>
        <v>Tốt</v>
      </c>
    </row>
    <row r="36" spans="1:11" ht="18.75" customHeight="1" x14ac:dyDescent="0.25">
      <c r="A36" s="13">
        <v>24</v>
      </c>
      <c r="B36" s="44" t="s">
        <v>643</v>
      </c>
      <c r="C36" s="45" t="s">
        <v>644</v>
      </c>
      <c r="D36" s="46">
        <v>37837</v>
      </c>
      <c r="E36" s="42">
        <f>VLOOKUP(B36,[1]Sheet1!B$4:E$1531,4,0)</f>
        <v>90</v>
      </c>
      <c r="F36" s="42">
        <f>VLOOKUP(B36,[1]Sheet1!B$4:F$1531,5,0)</f>
        <v>90</v>
      </c>
      <c r="G36" s="42">
        <f>VLOOKUP(B36,[1]Sheet1!B$4:G$1531,6,0)</f>
        <v>90</v>
      </c>
      <c r="H36" s="42">
        <f>VLOOKUP(B36,[1]Sheet1!B$4:H$1531,7,0)</f>
        <v>90</v>
      </c>
      <c r="I36" s="47" t="str">
        <f t="shared" si="0"/>
        <v>Xuất sắc</v>
      </c>
      <c r="J36" s="42">
        <f>VLOOKUP(B36,[1]Sheet1!B$4:J$1531,9,0)</f>
        <v>90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645</v>
      </c>
      <c r="C37" s="45" t="s">
        <v>646</v>
      </c>
      <c r="D37" s="46">
        <v>37316</v>
      </c>
      <c r="E37" s="42">
        <f>VLOOKUP(B37,[1]Sheet1!B$4:E$1531,4,0)</f>
        <v>82</v>
      </c>
      <c r="F37" s="42">
        <f>VLOOKUP(B37,[1]Sheet1!B$4:F$1531,5,0)</f>
        <v>79</v>
      </c>
      <c r="G37" s="42">
        <f>VLOOKUP(B37,[1]Sheet1!B$4:G$1531,6,0)</f>
        <v>79</v>
      </c>
      <c r="H37" s="42">
        <f>VLOOKUP(B37,[1]Sheet1!B$4:H$1531,7,0)</f>
        <v>79</v>
      </c>
      <c r="I37" s="47" t="str">
        <f t="shared" si="0"/>
        <v>Khá</v>
      </c>
      <c r="J37" s="42">
        <f>VLOOKUP(B37,[1]Sheet1!B$4:J$1531,9,0)</f>
        <v>79</v>
      </c>
      <c r="K37" s="47" t="str">
        <f t="shared" si="1"/>
        <v>Khá</v>
      </c>
    </row>
    <row r="38" spans="1:11" ht="18.75" customHeight="1" x14ac:dyDescent="0.25">
      <c r="A38" s="13">
        <v>26</v>
      </c>
      <c r="B38" s="44" t="s">
        <v>647</v>
      </c>
      <c r="C38" s="45" t="s">
        <v>648</v>
      </c>
      <c r="D38" s="46">
        <v>37934</v>
      </c>
      <c r="E38" s="42">
        <f>VLOOKUP(B38,[1]Sheet1!B$4:E$1531,4,0)</f>
        <v>90</v>
      </c>
      <c r="F38" s="42">
        <f>VLOOKUP(B38,[1]Sheet1!B$4:F$1531,5,0)</f>
        <v>90</v>
      </c>
      <c r="G38" s="42">
        <f>VLOOKUP(B38,[1]Sheet1!B$4:G$1531,6,0)</f>
        <v>90</v>
      </c>
      <c r="H38" s="42">
        <f>VLOOKUP(B38,[1]Sheet1!B$4:H$1531,7,0)</f>
        <v>90</v>
      </c>
      <c r="I38" s="47" t="str">
        <f t="shared" si="0"/>
        <v>Xuất sắc</v>
      </c>
      <c r="J38" s="42">
        <f>VLOOKUP(B38,[1]Sheet1!B$4:J$1531,9,0)</f>
        <v>90</v>
      </c>
      <c r="K38" s="47" t="str">
        <f t="shared" si="1"/>
        <v>Xuất sắc</v>
      </c>
    </row>
    <row r="39" spans="1:11" ht="18.75" customHeight="1" x14ac:dyDescent="0.25">
      <c r="A39" s="13">
        <v>27</v>
      </c>
      <c r="B39" s="44" t="s">
        <v>649</v>
      </c>
      <c r="C39" s="45" t="s">
        <v>650</v>
      </c>
      <c r="D39" s="46">
        <v>37773</v>
      </c>
      <c r="E39" s="42">
        <f>VLOOKUP(B39,[1]Sheet1!B$4:E$1531,4,0)</f>
        <v>90</v>
      </c>
      <c r="F39" s="42">
        <f>VLOOKUP(B39,[1]Sheet1!B$4:F$1531,5,0)</f>
        <v>90</v>
      </c>
      <c r="G39" s="42">
        <f>VLOOKUP(B39,[1]Sheet1!B$4:G$1531,6,0)</f>
        <v>90</v>
      </c>
      <c r="H39" s="42">
        <f>VLOOKUP(B39,[1]Sheet1!B$4:H$1531,7,0)</f>
        <v>90</v>
      </c>
      <c r="I39" s="47" t="str">
        <f t="shared" si="0"/>
        <v>Xuất sắc</v>
      </c>
      <c r="J39" s="42">
        <f>VLOOKUP(B39,[1]Sheet1!B$4:J$1531,9,0)</f>
        <v>90</v>
      </c>
      <c r="K39" s="47" t="str">
        <f t="shared" si="1"/>
        <v>Xuất sắc</v>
      </c>
    </row>
    <row r="40" spans="1:11" ht="18.75" customHeight="1" x14ac:dyDescent="0.25">
      <c r="A40" s="13">
        <v>28</v>
      </c>
      <c r="B40" s="44" t="s">
        <v>651</v>
      </c>
      <c r="C40" s="45" t="s">
        <v>652</v>
      </c>
      <c r="D40" s="46">
        <v>37968</v>
      </c>
      <c r="E40" s="42">
        <f>VLOOKUP(B40,[1]Sheet1!B$4:E$1531,4,0)</f>
        <v>85</v>
      </c>
      <c r="F40" s="42">
        <f>VLOOKUP(B40,[1]Sheet1!B$4:F$1531,5,0)</f>
        <v>85</v>
      </c>
      <c r="G40" s="42">
        <f>VLOOKUP(B40,[1]Sheet1!B$4:G$1531,6,0)</f>
        <v>85</v>
      </c>
      <c r="H40" s="42">
        <f>VLOOKUP(B40,[1]Sheet1!B$4:H$1531,7,0)</f>
        <v>85</v>
      </c>
      <c r="I40" s="47" t="str">
        <f t="shared" si="0"/>
        <v>Tốt</v>
      </c>
      <c r="J40" s="42">
        <f>VLOOKUP(B40,[1]Sheet1!B$4:J$1531,9,0)</f>
        <v>85</v>
      </c>
      <c r="K40" s="47" t="str">
        <f t="shared" si="1"/>
        <v>Tốt</v>
      </c>
    </row>
    <row r="41" spans="1:11" ht="18.75" customHeight="1" x14ac:dyDescent="0.25">
      <c r="A41" s="13">
        <v>29</v>
      </c>
      <c r="B41" s="44" t="s">
        <v>653</v>
      </c>
      <c r="C41" s="45" t="s">
        <v>654</v>
      </c>
      <c r="D41" s="46">
        <v>37951</v>
      </c>
      <c r="E41" s="42">
        <f>VLOOKUP(B41,[1]Sheet1!B$4:E$1531,4,0)</f>
        <v>80</v>
      </c>
      <c r="F41" s="42">
        <f>VLOOKUP(B41,[1]Sheet1!B$4:F$1531,5,0)</f>
        <v>80</v>
      </c>
      <c r="G41" s="42">
        <f>VLOOKUP(B41,[1]Sheet1!B$4:G$1531,6,0)</f>
        <v>80</v>
      </c>
      <c r="H41" s="42">
        <f>VLOOKUP(B41,[1]Sheet1!B$4:H$1531,7,0)</f>
        <v>80</v>
      </c>
      <c r="I41" s="47" t="str">
        <f t="shared" si="0"/>
        <v>Tốt</v>
      </c>
      <c r="J41" s="42">
        <f>VLOOKUP(B41,[1]Sheet1!B$4:J$1531,9,0)</f>
        <v>80</v>
      </c>
      <c r="K41" s="47" t="str">
        <f t="shared" si="1"/>
        <v>Tốt</v>
      </c>
    </row>
    <row r="42" spans="1:11" ht="18.75" customHeight="1" x14ac:dyDescent="0.25">
      <c r="A42" s="13">
        <v>30</v>
      </c>
      <c r="B42" s="44" t="s">
        <v>655</v>
      </c>
      <c r="C42" s="45" t="s">
        <v>656</v>
      </c>
      <c r="D42" s="46">
        <v>37953</v>
      </c>
      <c r="E42" s="42">
        <f>VLOOKUP(B42,[1]Sheet1!B$4:E$1531,4,0)</f>
        <v>90</v>
      </c>
      <c r="F42" s="42">
        <f>VLOOKUP(B42,[1]Sheet1!B$4:F$1531,5,0)</f>
        <v>90</v>
      </c>
      <c r="G42" s="42">
        <f>VLOOKUP(B42,[1]Sheet1!B$4:G$1531,6,0)</f>
        <v>90</v>
      </c>
      <c r="H42" s="42">
        <f>VLOOKUP(B42,[1]Sheet1!B$4:H$1531,7,0)</f>
        <v>90</v>
      </c>
      <c r="I42" s="47" t="str">
        <f t="shared" si="0"/>
        <v>Xuất sắc</v>
      </c>
      <c r="J42" s="42">
        <f>VLOOKUP(B42,[1]Sheet1!B$4:J$1531,9,0)</f>
        <v>90</v>
      </c>
      <c r="K42" s="47" t="str">
        <f t="shared" si="1"/>
        <v>Xuất sắc</v>
      </c>
    </row>
    <row r="43" spans="1:11" ht="18.75" customHeight="1" x14ac:dyDescent="0.25">
      <c r="A43" s="13">
        <v>31</v>
      </c>
      <c r="B43" s="44" t="s">
        <v>657</v>
      </c>
      <c r="C43" s="45" t="s">
        <v>658</v>
      </c>
      <c r="D43" s="46">
        <v>37756</v>
      </c>
      <c r="E43" s="42">
        <f>VLOOKUP(B43,[1]Sheet1!B$4:E$1531,4,0)</f>
        <v>77</v>
      </c>
      <c r="F43" s="42">
        <f>VLOOKUP(B43,[1]Sheet1!B$4:F$1531,5,0)</f>
        <v>80</v>
      </c>
      <c r="G43" s="42">
        <f>VLOOKUP(B43,[1]Sheet1!B$4:G$1531,6,0)</f>
        <v>80</v>
      </c>
      <c r="H43" s="42">
        <f>VLOOKUP(B43,[1]Sheet1!B$4:H$1531,7,0)</f>
        <v>80</v>
      </c>
      <c r="I43" s="47" t="str">
        <f t="shared" si="0"/>
        <v>Tốt</v>
      </c>
      <c r="J43" s="42">
        <f>VLOOKUP(B43,[1]Sheet1!B$4:J$1531,9,0)</f>
        <v>80</v>
      </c>
      <c r="K43" s="47" t="str">
        <f t="shared" si="1"/>
        <v>Tốt</v>
      </c>
    </row>
    <row r="44" spans="1:11" ht="18.75" customHeight="1" x14ac:dyDescent="0.25">
      <c r="A44" s="13">
        <v>32</v>
      </c>
      <c r="B44" s="44" t="s">
        <v>659</v>
      </c>
      <c r="C44" s="45" t="s">
        <v>660</v>
      </c>
      <c r="D44" s="46">
        <v>37919</v>
      </c>
      <c r="E44" s="42">
        <f>VLOOKUP(B44,[1]Sheet1!B$4:E$1531,4,0)</f>
        <v>92</v>
      </c>
      <c r="F44" s="42">
        <f>VLOOKUP(B44,[1]Sheet1!B$4:F$1531,5,0)</f>
        <v>92</v>
      </c>
      <c r="G44" s="42">
        <f>VLOOKUP(B44,[1]Sheet1!B$4:G$1531,6,0)</f>
        <v>92</v>
      </c>
      <c r="H44" s="42">
        <f>VLOOKUP(B44,[1]Sheet1!B$4:H$1531,7,0)</f>
        <v>92</v>
      </c>
      <c r="I44" s="47" t="str">
        <f t="shared" si="0"/>
        <v>Xuất sắc</v>
      </c>
      <c r="J44" s="42">
        <f>VLOOKUP(B44,[1]Sheet1!B$4:J$1531,9,0)</f>
        <v>92</v>
      </c>
      <c r="K44" s="47" t="str">
        <f t="shared" si="1"/>
        <v>Xuất sắc</v>
      </c>
    </row>
    <row r="45" spans="1:11" ht="18.75" customHeight="1" x14ac:dyDescent="0.25">
      <c r="A45" s="13">
        <v>33</v>
      </c>
      <c r="B45" s="44" t="s">
        <v>661</v>
      </c>
      <c r="C45" s="45" t="s">
        <v>662</v>
      </c>
      <c r="D45" s="46">
        <v>37831</v>
      </c>
      <c r="E45" s="42">
        <f>VLOOKUP(B45,[1]Sheet1!B$4:E$1531,4,0)</f>
        <v>77</v>
      </c>
      <c r="F45" s="42">
        <f>VLOOKUP(B45,[1]Sheet1!B$4:F$1531,5,0)</f>
        <v>80</v>
      </c>
      <c r="G45" s="42">
        <f>VLOOKUP(B45,[1]Sheet1!B$4:G$1531,6,0)</f>
        <v>80</v>
      </c>
      <c r="H45" s="42">
        <f>VLOOKUP(B45,[1]Sheet1!B$4:H$1531,7,0)</f>
        <v>80</v>
      </c>
      <c r="I45" s="47" t="str">
        <f t="shared" si="0"/>
        <v>Tốt</v>
      </c>
      <c r="J45" s="42">
        <f>VLOOKUP(B45,[1]Sheet1!B$4:J$1531,9,0)</f>
        <v>80</v>
      </c>
      <c r="K45" s="47" t="str">
        <f t="shared" si="1"/>
        <v>Tốt</v>
      </c>
    </row>
    <row r="46" spans="1:11" ht="18.75" customHeight="1" x14ac:dyDescent="0.25">
      <c r="A46" s="13">
        <v>34</v>
      </c>
      <c r="B46" s="44" t="s">
        <v>663</v>
      </c>
      <c r="C46" s="45" t="s">
        <v>664</v>
      </c>
      <c r="D46" s="46">
        <v>37851</v>
      </c>
      <c r="E46" s="42">
        <f>VLOOKUP(B46,[1]Sheet1!B$4:E$1531,4,0)</f>
        <v>85</v>
      </c>
      <c r="F46" s="42">
        <f>VLOOKUP(B46,[1]Sheet1!B$4:F$1531,5,0)</f>
        <v>85</v>
      </c>
      <c r="G46" s="42">
        <f>VLOOKUP(B46,[1]Sheet1!B$4:G$1531,6,0)</f>
        <v>85</v>
      </c>
      <c r="H46" s="42">
        <f>VLOOKUP(B46,[1]Sheet1!B$4:H$1531,7,0)</f>
        <v>85</v>
      </c>
      <c r="I46" s="47" t="str">
        <f t="shared" si="0"/>
        <v>Tốt</v>
      </c>
      <c r="J46" s="42">
        <f>VLOOKUP(B46,[1]Sheet1!B$4:J$1531,9,0)</f>
        <v>85</v>
      </c>
      <c r="K46" s="47" t="str">
        <f t="shared" si="1"/>
        <v>Tốt</v>
      </c>
    </row>
    <row r="47" spans="1:11" ht="18.75" customHeight="1" x14ac:dyDescent="0.25">
      <c r="A47" s="13">
        <v>35</v>
      </c>
      <c r="B47" s="44" t="s">
        <v>665</v>
      </c>
      <c r="C47" s="45" t="s">
        <v>666</v>
      </c>
      <c r="D47" s="46">
        <v>37675</v>
      </c>
      <c r="E47" s="42">
        <f>VLOOKUP(B47,[1]Sheet1!B$4:E$1531,4,0)</f>
        <v>90</v>
      </c>
      <c r="F47" s="42">
        <f>VLOOKUP(B47,[1]Sheet1!B$4:F$1531,5,0)</f>
        <v>85</v>
      </c>
      <c r="G47" s="42">
        <f>VLOOKUP(B47,[1]Sheet1!B$4:G$1531,6,0)</f>
        <v>85</v>
      </c>
      <c r="H47" s="42">
        <f>VLOOKUP(B47,[1]Sheet1!B$4:H$1531,7,0)</f>
        <v>85</v>
      </c>
      <c r="I47" s="47" t="str">
        <f t="shared" si="0"/>
        <v>Tốt</v>
      </c>
      <c r="J47" s="42">
        <f>VLOOKUP(B47,[1]Sheet1!B$4:J$1531,9,0)</f>
        <v>85</v>
      </c>
      <c r="K47" s="47" t="str">
        <f t="shared" si="1"/>
        <v>Tốt</v>
      </c>
    </row>
    <row r="48" spans="1:11" ht="18.75" customHeight="1" x14ac:dyDescent="0.25">
      <c r="A48" s="13">
        <v>36</v>
      </c>
      <c r="B48" s="44" t="s">
        <v>667</v>
      </c>
      <c r="C48" s="45" t="s">
        <v>668</v>
      </c>
      <c r="D48" s="46">
        <v>37896</v>
      </c>
      <c r="E48" s="42">
        <f>VLOOKUP(B48,[1]Sheet1!B$4:E$1531,4,0)</f>
        <v>90</v>
      </c>
      <c r="F48" s="42">
        <f>VLOOKUP(B48,[1]Sheet1!B$4:F$1531,5,0)</f>
        <v>85</v>
      </c>
      <c r="G48" s="42">
        <f>VLOOKUP(B48,[1]Sheet1!B$4:G$1531,6,0)</f>
        <v>85</v>
      </c>
      <c r="H48" s="42">
        <f>VLOOKUP(B48,[1]Sheet1!B$4:H$1531,7,0)</f>
        <v>85</v>
      </c>
      <c r="I48" s="47" t="str">
        <f t="shared" si="0"/>
        <v>Tốt</v>
      </c>
      <c r="J48" s="42">
        <f>VLOOKUP(B48,[1]Sheet1!B$4:J$1531,9,0)</f>
        <v>85</v>
      </c>
      <c r="K48" s="47" t="str">
        <f t="shared" si="1"/>
        <v>Tốt</v>
      </c>
    </row>
    <row r="49" spans="1:11" ht="18.75" customHeight="1" x14ac:dyDescent="0.25">
      <c r="A49" s="13">
        <v>37</v>
      </c>
      <c r="B49" s="44" t="s">
        <v>669</v>
      </c>
      <c r="C49" s="45" t="s">
        <v>670</v>
      </c>
      <c r="D49" s="46">
        <v>37813</v>
      </c>
      <c r="E49" s="42">
        <f>VLOOKUP(B49,[1]Sheet1!B$4:E$1531,4,0)</f>
        <v>90</v>
      </c>
      <c r="F49" s="42">
        <f>VLOOKUP(B49,[1]Sheet1!B$4:F$1531,5,0)</f>
        <v>90</v>
      </c>
      <c r="G49" s="42">
        <f>VLOOKUP(B49,[1]Sheet1!B$4:G$1531,6,0)</f>
        <v>90</v>
      </c>
      <c r="H49" s="42">
        <f>VLOOKUP(B49,[1]Sheet1!B$4:H$1531,7,0)</f>
        <v>90</v>
      </c>
      <c r="I49" s="47" t="str">
        <f t="shared" si="0"/>
        <v>Xuất sắc</v>
      </c>
      <c r="J49" s="42">
        <f>VLOOKUP(B49,[1]Sheet1!B$4:J$1531,9,0)</f>
        <v>90</v>
      </c>
      <c r="K49" s="47" t="str">
        <f t="shared" si="1"/>
        <v>Xuất sắc</v>
      </c>
    </row>
    <row r="51" spans="1:11" ht="16.5" x14ac:dyDescent="0.2">
      <c r="A51" s="58" t="s">
        <v>41</v>
      </c>
      <c r="B51" s="58"/>
      <c r="C51" s="58"/>
    </row>
  </sheetData>
  <sortState xmlns:xlrd2="http://schemas.microsoft.com/office/spreadsheetml/2017/richdata2" ref="A13:K49">
    <sortCondition ref="B13:B49"/>
  </sortState>
  <mergeCells count="16">
    <mergeCell ref="A6:K6"/>
    <mergeCell ref="A1:C1"/>
    <mergeCell ref="E1:K1"/>
    <mergeCell ref="A2:C2"/>
    <mergeCell ref="E2:K2"/>
    <mergeCell ref="A5:K5"/>
    <mergeCell ref="A51:C51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49">
    <cfRule type="duplicateValues" dxfId="10" priority="1"/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21772-363B-46B1-B5BE-8E647C1A2F4F}">
  <sheetPr codeName="Sheet8"/>
  <dimension ref="A1:K96"/>
  <sheetViews>
    <sheetView topLeftCell="A11" workbookViewId="0">
      <selection activeCell="B13" sqref="B13:K94"/>
    </sheetView>
  </sheetViews>
  <sheetFormatPr defaultColWidth="14.375" defaultRowHeight="18.75" customHeight="1" x14ac:dyDescent="0.2"/>
  <cols>
    <col min="1" max="1" width="4.75" style="1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6.37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18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54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ht="18.75" customHeight="1" x14ac:dyDescent="0.25">
      <c r="A13" s="13">
        <v>1</v>
      </c>
      <c r="B13" s="44" t="s">
        <v>671</v>
      </c>
      <c r="C13" s="45" t="s">
        <v>672</v>
      </c>
      <c r="D13" s="46">
        <v>37622</v>
      </c>
      <c r="E13" s="42">
        <f>VLOOKUP(B13,[1]Sheet1!B$4:E$1531,4,0)</f>
        <v>90</v>
      </c>
      <c r="F13" s="42">
        <f>VLOOKUP(B13,[1]Sheet1!B$4:F$1531,5,0)</f>
        <v>90</v>
      </c>
      <c r="G13" s="42">
        <f>VLOOKUP(B13,[1]Sheet1!B$4:G$1531,6,0)</f>
        <v>90</v>
      </c>
      <c r="H13" s="42">
        <f>VLOOKUP(B13,[1]Sheet1!B$4:H$1531,7,0)</f>
        <v>90</v>
      </c>
      <c r="I13" s="47" t="str">
        <f t="shared" ref="I13:I76" si="0">IF(H13&gt;=90,"Xuất sắc",IF(H13&gt;=80,"Tốt", IF(H13&gt;=65,"Khá",IF(H13&gt;=50,"Trung bình", IF(H13&gt;=35, "Yếu", "Kém")))))</f>
        <v>Xuất sắc</v>
      </c>
      <c r="J13" s="42">
        <f>VLOOKUP(B13,[1]Sheet1!B$4:J$1531,9,0)</f>
        <v>90</v>
      </c>
      <c r="K13" s="47" t="str">
        <f t="shared" ref="K13:K76" si="1">IF(J13&gt;=90,"Xuất sắc",IF(J13&gt;=80,"Tốt", IF(J13&gt;=65,"Khá",IF(J13&gt;=50,"Trung bình", IF(J13&gt;=35, "Yếu", "Kém")))))</f>
        <v>Xuất sắc</v>
      </c>
    </row>
    <row r="14" spans="1:11" ht="18.75" customHeight="1" x14ac:dyDescent="0.25">
      <c r="A14" s="13">
        <v>2</v>
      </c>
      <c r="B14" s="44" t="s">
        <v>673</v>
      </c>
      <c r="C14" s="45" t="s">
        <v>674</v>
      </c>
      <c r="D14" s="46">
        <v>37647</v>
      </c>
      <c r="E14" s="42">
        <f>VLOOKUP(B14,[1]Sheet1!B$4:E$1531,4,0)</f>
        <v>94</v>
      </c>
      <c r="F14" s="42">
        <f>VLOOKUP(B14,[1]Sheet1!B$4:F$1531,5,0)</f>
        <v>94</v>
      </c>
      <c r="G14" s="42">
        <f>VLOOKUP(B14,[1]Sheet1!B$4:G$1531,6,0)</f>
        <v>94</v>
      </c>
      <c r="H14" s="42">
        <f>VLOOKUP(B14,[1]Sheet1!B$4:H$1531,7,0)</f>
        <v>94</v>
      </c>
      <c r="I14" s="47" t="str">
        <f t="shared" si="0"/>
        <v>Xuất sắc</v>
      </c>
      <c r="J14" s="42">
        <f>VLOOKUP(B14,[1]Sheet1!B$4:J$1531,9,0)</f>
        <v>94</v>
      </c>
      <c r="K14" s="47" t="str">
        <f t="shared" si="1"/>
        <v>Xuất sắc</v>
      </c>
    </row>
    <row r="15" spans="1:11" ht="18.75" customHeight="1" x14ac:dyDescent="0.25">
      <c r="A15" s="13">
        <v>3</v>
      </c>
      <c r="B15" s="44" t="s">
        <v>675</v>
      </c>
      <c r="C15" s="45" t="s">
        <v>676</v>
      </c>
      <c r="D15" s="46">
        <v>37961</v>
      </c>
      <c r="E15" s="42">
        <f>VLOOKUP(B15,[1]Sheet1!B$4:E$1531,4,0)</f>
        <v>75</v>
      </c>
      <c r="F15" s="42">
        <f>VLOOKUP(B15,[1]Sheet1!B$4:F$1531,5,0)</f>
        <v>75</v>
      </c>
      <c r="G15" s="42">
        <f>VLOOKUP(B15,[1]Sheet1!B$4:G$1531,6,0)</f>
        <v>75</v>
      </c>
      <c r="H15" s="42">
        <f>VLOOKUP(B15,[1]Sheet1!B$4:H$1531,7,0)</f>
        <v>75</v>
      </c>
      <c r="I15" s="47" t="str">
        <f t="shared" si="0"/>
        <v>Khá</v>
      </c>
      <c r="J15" s="42">
        <f>VLOOKUP(B15,[1]Sheet1!B$4:J$1531,9,0)</f>
        <v>75</v>
      </c>
      <c r="K15" s="47" t="str">
        <f t="shared" si="1"/>
        <v>Khá</v>
      </c>
    </row>
    <row r="16" spans="1:11" ht="18.75" customHeight="1" x14ac:dyDescent="0.25">
      <c r="A16" s="13">
        <v>4</v>
      </c>
      <c r="B16" s="44" t="s">
        <v>677</v>
      </c>
      <c r="C16" s="45" t="s">
        <v>678</v>
      </c>
      <c r="D16" s="46">
        <v>37630</v>
      </c>
      <c r="E16" s="42">
        <f>VLOOKUP(B16,[1]Sheet1!B$4:E$1531,4,0)</f>
        <v>90</v>
      </c>
      <c r="F16" s="42">
        <f>VLOOKUP(B16,[1]Sheet1!B$4:F$1531,5,0)</f>
        <v>90</v>
      </c>
      <c r="G16" s="42">
        <f>VLOOKUP(B16,[1]Sheet1!B$4:G$1531,6,0)</f>
        <v>90</v>
      </c>
      <c r="H16" s="42">
        <f>VLOOKUP(B16,[1]Sheet1!B$4:H$1531,7,0)</f>
        <v>90</v>
      </c>
      <c r="I16" s="47" t="str">
        <f t="shared" si="0"/>
        <v>Xuất sắc</v>
      </c>
      <c r="J16" s="42">
        <f>VLOOKUP(B16,[1]Sheet1!B$4:J$1531,9,0)</f>
        <v>90</v>
      </c>
      <c r="K16" s="47" t="str">
        <f t="shared" si="1"/>
        <v>Xuất sắc</v>
      </c>
    </row>
    <row r="17" spans="1:11" ht="18.75" customHeight="1" x14ac:dyDescent="0.25">
      <c r="A17" s="13">
        <v>5</v>
      </c>
      <c r="B17" s="44" t="s">
        <v>679</v>
      </c>
      <c r="C17" s="45" t="s">
        <v>680</v>
      </c>
      <c r="D17" s="46">
        <v>37702</v>
      </c>
      <c r="E17" s="42">
        <f>VLOOKUP(B17,[1]Sheet1!B$4:E$1531,4,0)</f>
        <v>90</v>
      </c>
      <c r="F17" s="42">
        <f>VLOOKUP(B17,[1]Sheet1!B$4:F$1531,5,0)</f>
        <v>90</v>
      </c>
      <c r="G17" s="42">
        <f>VLOOKUP(B17,[1]Sheet1!B$4:G$1531,6,0)</f>
        <v>90</v>
      </c>
      <c r="H17" s="42">
        <f>VLOOKUP(B17,[1]Sheet1!B$4:H$1531,7,0)</f>
        <v>90</v>
      </c>
      <c r="I17" s="47" t="str">
        <f t="shared" si="0"/>
        <v>Xuất sắc</v>
      </c>
      <c r="J17" s="42">
        <f>VLOOKUP(B17,[1]Sheet1!B$4:J$1531,9,0)</f>
        <v>90</v>
      </c>
      <c r="K17" s="47" t="str">
        <f t="shared" si="1"/>
        <v>Xuất sắc</v>
      </c>
    </row>
    <row r="18" spans="1:11" ht="18.75" customHeight="1" x14ac:dyDescent="0.25">
      <c r="A18" s="13">
        <v>6</v>
      </c>
      <c r="B18" s="44" t="s">
        <v>681</v>
      </c>
      <c r="C18" s="45" t="s">
        <v>682</v>
      </c>
      <c r="D18" s="46">
        <v>37977</v>
      </c>
      <c r="E18" s="42">
        <f>VLOOKUP(B18,[1]Sheet1!B$4:E$1531,4,0)</f>
        <v>90</v>
      </c>
      <c r="F18" s="42">
        <f>VLOOKUP(B18,[1]Sheet1!B$4:F$1531,5,0)</f>
        <v>90</v>
      </c>
      <c r="G18" s="42">
        <f>VLOOKUP(B18,[1]Sheet1!B$4:G$1531,6,0)</f>
        <v>90</v>
      </c>
      <c r="H18" s="42">
        <f>VLOOKUP(B18,[1]Sheet1!B$4:H$1531,7,0)</f>
        <v>90</v>
      </c>
      <c r="I18" s="47" t="str">
        <f t="shared" si="0"/>
        <v>Xuất sắc</v>
      </c>
      <c r="J18" s="42">
        <f>VLOOKUP(B18,[1]Sheet1!B$4:J$1531,9,0)</f>
        <v>90</v>
      </c>
      <c r="K18" s="47" t="str">
        <f t="shared" si="1"/>
        <v>Xuất sắc</v>
      </c>
    </row>
    <row r="19" spans="1:11" ht="18.75" customHeight="1" x14ac:dyDescent="0.25">
      <c r="A19" s="13">
        <v>7</v>
      </c>
      <c r="B19" s="44" t="s">
        <v>683</v>
      </c>
      <c r="C19" s="45" t="s">
        <v>684</v>
      </c>
      <c r="D19" s="46">
        <v>37912</v>
      </c>
      <c r="E19" s="42">
        <f>VLOOKUP(B19,[1]Sheet1!B$4:E$1531,4,0)</f>
        <v>92</v>
      </c>
      <c r="F19" s="42">
        <f>VLOOKUP(B19,[1]Sheet1!B$4:F$1531,5,0)</f>
        <v>92</v>
      </c>
      <c r="G19" s="42">
        <f>VLOOKUP(B19,[1]Sheet1!B$4:G$1531,6,0)</f>
        <v>92</v>
      </c>
      <c r="H19" s="42">
        <f>VLOOKUP(B19,[1]Sheet1!B$4:H$1531,7,0)</f>
        <v>92</v>
      </c>
      <c r="I19" s="47" t="str">
        <f t="shared" si="0"/>
        <v>Xuất sắc</v>
      </c>
      <c r="J19" s="42">
        <f>VLOOKUP(B19,[1]Sheet1!B$4:J$1531,9,0)</f>
        <v>92</v>
      </c>
      <c r="K19" s="47" t="str">
        <f t="shared" si="1"/>
        <v>Xuất sắc</v>
      </c>
    </row>
    <row r="20" spans="1:11" ht="18.75" customHeight="1" x14ac:dyDescent="0.25">
      <c r="A20" s="13">
        <v>8</v>
      </c>
      <c r="B20" s="44" t="s">
        <v>685</v>
      </c>
      <c r="C20" s="45" t="s">
        <v>686</v>
      </c>
      <c r="D20" s="46">
        <v>37869</v>
      </c>
      <c r="E20" s="42">
        <f>VLOOKUP(B20,[1]Sheet1!B$4:E$1531,4,0)</f>
        <v>85</v>
      </c>
      <c r="F20" s="42">
        <f>VLOOKUP(B20,[1]Sheet1!B$4:F$1531,5,0)</f>
        <v>90</v>
      </c>
      <c r="G20" s="42">
        <f>VLOOKUP(B20,[1]Sheet1!B$4:G$1531,6,0)</f>
        <v>90</v>
      </c>
      <c r="H20" s="42">
        <f>VLOOKUP(B20,[1]Sheet1!B$4:H$1531,7,0)</f>
        <v>90</v>
      </c>
      <c r="I20" s="47" t="str">
        <f t="shared" si="0"/>
        <v>Xuất sắc</v>
      </c>
      <c r="J20" s="42">
        <f>VLOOKUP(B20,[1]Sheet1!B$4:J$1531,9,0)</f>
        <v>90</v>
      </c>
      <c r="K20" s="47" t="str">
        <f t="shared" si="1"/>
        <v>Xuất sắc</v>
      </c>
    </row>
    <row r="21" spans="1:11" ht="18.75" customHeight="1" x14ac:dyDescent="0.25">
      <c r="A21" s="13">
        <v>9</v>
      </c>
      <c r="B21" s="44" t="s">
        <v>687</v>
      </c>
      <c r="C21" s="45" t="s">
        <v>688</v>
      </c>
      <c r="D21" s="46">
        <v>37763</v>
      </c>
      <c r="E21" s="42">
        <f>VLOOKUP(B21,[1]Sheet1!B$4:E$1531,4,0)</f>
        <v>90</v>
      </c>
      <c r="F21" s="42">
        <f>VLOOKUP(B21,[1]Sheet1!B$4:F$1531,5,0)</f>
        <v>90</v>
      </c>
      <c r="G21" s="42">
        <f>VLOOKUP(B21,[1]Sheet1!B$4:G$1531,6,0)</f>
        <v>90</v>
      </c>
      <c r="H21" s="42">
        <f>VLOOKUP(B21,[1]Sheet1!B$4:H$1531,7,0)</f>
        <v>90</v>
      </c>
      <c r="I21" s="47" t="str">
        <f t="shared" si="0"/>
        <v>Xuất sắc</v>
      </c>
      <c r="J21" s="42">
        <f>VLOOKUP(B21,[1]Sheet1!B$4:J$1531,9,0)</f>
        <v>90</v>
      </c>
      <c r="K21" s="47" t="str">
        <f t="shared" si="1"/>
        <v>Xuất sắc</v>
      </c>
    </row>
    <row r="22" spans="1:11" ht="18.75" customHeight="1" x14ac:dyDescent="0.25">
      <c r="A22" s="13">
        <v>10</v>
      </c>
      <c r="B22" s="44" t="s">
        <v>689</v>
      </c>
      <c r="C22" s="45" t="s">
        <v>690</v>
      </c>
      <c r="D22" s="46">
        <v>37779</v>
      </c>
      <c r="E22" s="42">
        <f>VLOOKUP(B22,[1]Sheet1!B$4:E$1531,4,0)</f>
        <v>80</v>
      </c>
      <c r="F22" s="42">
        <f>VLOOKUP(B22,[1]Sheet1!B$4:F$1531,5,0)</f>
        <v>80</v>
      </c>
      <c r="G22" s="42">
        <f>VLOOKUP(B22,[1]Sheet1!B$4:G$1531,6,0)</f>
        <v>80</v>
      </c>
      <c r="H22" s="42">
        <f>VLOOKUP(B22,[1]Sheet1!B$4:H$1531,7,0)</f>
        <v>80</v>
      </c>
      <c r="I22" s="47" t="str">
        <f t="shared" si="0"/>
        <v>Tốt</v>
      </c>
      <c r="J22" s="42">
        <f>VLOOKUP(B22,[1]Sheet1!B$4:J$1531,9,0)</f>
        <v>80</v>
      </c>
      <c r="K22" s="47" t="str">
        <f t="shared" si="1"/>
        <v>Tốt</v>
      </c>
    </row>
    <row r="23" spans="1:11" ht="18.75" customHeight="1" x14ac:dyDescent="0.25">
      <c r="A23" s="13">
        <v>11</v>
      </c>
      <c r="B23" s="44" t="s">
        <v>691</v>
      </c>
      <c r="C23" s="45" t="s">
        <v>692</v>
      </c>
      <c r="D23" s="46">
        <v>37710</v>
      </c>
      <c r="E23" s="42">
        <f>VLOOKUP(B23,[1]Sheet1!B$4:E$1531,4,0)</f>
        <v>90</v>
      </c>
      <c r="F23" s="42">
        <f>VLOOKUP(B23,[1]Sheet1!B$4:F$1531,5,0)</f>
        <v>90</v>
      </c>
      <c r="G23" s="42">
        <f>VLOOKUP(B23,[1]Sheet1!B$4:G$1531,6,0)</f>
        <v>90</v>
      </c>
      <c r="H23" s="42">
        <f>VLOOKUP(B23,[1]Sheet1!B$4:H$1531,7,0)</f>
        <v>90</v>
      </c>
      <c r="I23" s="47" t="str">
        <f t="shared" si="0"/>
        <v>Xuất sắc</v>
      </c>
      <c r="J23" s="42">
        <f>VLOOKUP(B23,[1]Sheet1!B$4:J$1531,9,0)</f>
        <v>90</v>
      </c>
      <c r="K23" s="47" t="str">
        <f t="shared" si="1"/>
        <v>Xuất sắc</v>
      </c>
    </row>
    <row r="24" spans="1:11" ht="18.75" customHeight="1" x14ac:dyDescent="0.25">
      <c r="A24" s="13">
        <v>12</v>
      </c>
      <c r="B24" s="44" t="s">
        <v>693</v>
      </c>
      <c r="C24" s="45" t="s">
        <v>694</v>
      </c>
      <c r="D24" s="46">
        <v>37955</v>
      </c>
      <c r="E24" s="42">
        <f>VLOOKUP(B24,[1]Sheet1!B$4:E$1531,4,0)</f>
        <v>72</v>
      </c>
      <c r="F24" s="42">
        <f>VLOOKUP(B24,[1]Sheet1!B$4:F$1531,5,0)</f>
        <v>72</v>
      </c>
      <c r="G24" s="42">
        <f>VLOOKUP(B24,[1]Sheet1!B$4:G$1531,6,0)</f>
        <v>72</v>
      </c>
      <c r="H24" s="42">
        <f>VLOOKUP(B24,[1]Sheet1!B$4:H$1531,7,0)</f>
        <v>72</v>
      </c>
      <c r="I24" s="47" t="str">
        <f t="shared" si="0"/>
        <v>Khá</v>
      </c>
      <c r="J24" s="42">
        <f>VLOOKUP(B24,[1]Sheet1!B$4:J$1531,9,0)</f>
        <v>72</v>
      </c>
      <c r="K24" s="47" t="str">
        <f t="shared" si="1"/>
        <v>Khá</v>
      </c>
    </row>
    <row r="25" spans="1:11" ht="18.75" customHeight="1" x14ac:dyDescent="0.25">
      <c r="A25" s="13">
        <v>13</v>
      </c>
      <c r="B25" s="44" t="s">
        <v>695</v>
      </c>
      <c r="C25" s="45" t="s">
        <v>696</v>
      </c>
      <c r="D25" s="46">
        <v>37931</v>
      </c>
      <c r="E25" s="42">
        <f>VLOOKUP(B25,[1]Sheet1!B$4:E$1531,4,0)</f>
        <v>75</v>
      </c>
      <c r="F25" s="42">
        <f>VLOOKUP(B25,[1]Sheet1!B$4:F$1531,5,0)</f>
        <v>90</v>
      </c>
      <c r="G25" s="42">
        <f>VLOOKUP(B25,[1]Sheet1!B$4:G$1531,6,0)</f>
        <v>90</v>
      </c>
      <c r="H25" s="42">
        <f>VLOOKUP(B25,[1]Sheet1!B$4:H$1531,7,0)</f>
        <v>90</v>
      </c>
      <c r="I25" s="47" t="str">
        <f t="shared" si="0"/>
        <v>Xuất sắc</v>
      </c>
      <c r="J25" s="42">
        <f>VLOOKUP(B25,[1]Sheet1!B$4:J$1531,9,0)</f>
        <v>90</v>
      </c>
      <c r="K25" s="47" t="str">
        <f t="shared" si="1"/>
        <v>Xuất sắc</v>
      </c>
    </row>
    <row r="26" spans="1:11" ht="18.75" customHeight="1" x14ac:dyDescent="0.25">
      <c r="A26" s="13">
        <v>14</v>
      </c>
      <c r="B26" s="44" t="s">
        <v>697</v>
      </c>
      <c r="C26" s="45" t="s">
        <v>698</v>
      </c>
      <c r="D26" s="46">
        <v>37950</v>
      </c>
      <c r="E26" s="42">
        <f>VLOOKUP(B26,[1]Sheet1!B$4:E$1531,4,0)</f>
        <v>90</v>
      </c>
      <c r="F26" s="42">
        <f>VLOOKUP(B26,[1]Sheet1!B$4:F$1531,5,0)</f>
        <v>90</v>
      </c>
      <c r="G26" s="42">
        <f>VLOOKUP(B26,[1]Sheet1!B$4:G$1531,6,0)</f>
        <v>90</v>
      </c>
      <c r="H26" s="42">
        <f>VLOOKUP(B26,[1]Sheet1!B$4:H$1531,7,0)</f>
        <v>90</v>
      </c>
      <c r="I26" s="47" t="str">
        <f t="shared" si="0"/>
        <v>Xuất sắc</v>
      </c>
      <c r="J26" s="42">
        <f>VLOOKUP(B26,[1]Sheet1!B$4:J$1531,9,0)</f>
        <v>90</v>
      </c>
      <c r="K26" s="47" t="str">
        <f t="shared" si="1"/>
        <v>Xuất sắc</v>
      </c>
    </row>
    <row r="27" spans="1:11" ht="18.75" customHeight="1" x14ac:dyDescent="0.25">
      <c r="A27" s="13">
        <v>15</v>
      </c>
      <c r="B27" s="44" t="s">
        <v>699</v>
      </c>
      <c r="C27" s="45" t="s">
        <v>700</v>
      </c>
      <c r="D27" s="46">
        <v>36968</v>
      </c>
      <c r="E27" s="42">
        <f>VLOOKUP(B27,[1]Sheet1!B$4:E$1531,4,0)</f>
        <v>70</v>
      </c>
      <c r="F27" s="42">
        <f>VLOOKUP(B27,[1]Sheet1!B$4:F$1531,5,0)</f>
        <v>80</v>
      </c>
      <c r="G27" s="42">
        <f>VLOOKUP(B27,[1]Sheet1!B$4:G$1531,6,0)</f>
        <v>80</v>
      </c>
      <c r="H27" s="42">
        <f>VLOOKUP(B27,[1]Sheet1!B$4:H$1531,7,0)</f>
        <v>80</v>
      </c>
      <c r="I27" s="47" t="str">
        <f t="shared" si="0"/>
        <v>Tốt</v>
      </c>
      <c r="J27" s="42">
        <f>VLOOKUP(B27,[1]Sheet1!B$4:J$1531,9,0)</f>
        <v>80</v>
      </c>
      <c r="K27" s="47" t="str">
        <f t="shared" si="1"/>
        <v>Tốt</v>
      </c>
    </row>
    <row r="28" spans="1:11" ht="18.75" customHeight="1" x14ac:dyDescent="0.25">
      <c r="A28" s="13">
        <v>16</v>
      </c>
      <c r="B28" s="44" t="s">
        <v>701</v>
      </c>
      <c r="C28" s="45" t="s">
        <v>426</v>
      </c>
      <c r="D28" s="46">
        <v>37954</v>
      </c>
      <c r="E28" s="42">
        <f>VLOOKUP(B28,[1]Sheet1!B$4:E$1531,4,0)</f>
        <v>75</v>
      </c>
      <c r="F28" s="42">
        <f>VLOOKUP(B28,[1]Sheet1!B$4:F$1531,5,0)</f>
        <v>75</v>
      </c>
      <c r="G28" s="42">
        <f>VLOOKUP(B28,[1]Sheet1!B$4:G$1531,6,0)</f>
        <v>75</v>
      </c>
      <c r="H28" s="42">
        <f>VLOOKUP(B28,[1]Sheet1!B$4:H$1531,7,0)</f>
        <v>75</v>
      </c>
      <c r="I28" s="47" t="str">
        <f t="shared" si="0"/>
        <v>Khá</v>
      </c>
      <c r="J28" s="42">
        <f>VLOOKUP(B28,[1]Sheet1!B$4:J$1531,9,0)</f>
        <v>75</v>
      </c>
      <c r="K28" s="47" t="str">
        <f t="shared" si="1"/>
        <v>Khá</v>
      </c>
    </row>
    <row r="29" spans="1:11" ht="18.75" customHeight="1" x14ac:dyDescent="0.25">
      <c r="A29" s="13">
        <v>17</v>
      </c>
      <c r="B29" s="44" t="s">
        <v>702</v>
      </c>
      <c r="C29" s="45" t="s">
        <v>703</v>
      </c>
      <c r="D29" s="46">
        <v>37821</v>
      </c>
      <c r="E29" s="42">
        <f>VLOOKUP(B29,[1]Sheet1!B$4:E$1531,4,0)</f>
        <v>75</v>
      </c>
      <c r="F29" s="42">
        <f>VLOOKUP(B29,[1]Sheet1!B$4:F$1531,5,0)</f>
        <v>80</v>
      </c>
      <c r="G29" s="42">
        <f>VLOOKUP(B29,[1]Sheet1!B$4:G$1531,6,0)</f>
        <v>80</v>
      </c>
      <c r="H29" s="42">
        <f>VLOOKUP(B29,[1]Sheet1!B$4:H$1531,7,0)</f>
        <v>80</v>
      </c>
      <c r="I29" s="47" t="str">
        <f t="shared" si="0"/>
        <v>Tốt</v>
      </c>
      <c r="J29" s="42">
        <f>VLOOKUP(B29,[1]Sheet1!B$4:J$1531,9,0)</f>
        <v>80</v>
      </c>
      <c r="K29" s="47" t="str">
        <f t="shared" si="1"/>
        <v>Tốt</v>
      </c>
    </row>
    <row r="30" spans="1:11" ht="18.75" customHeight="1" x14ac:dyDescent="0.25">
      <c r="A30" s="13">
        <v>18</v>
      </c>
      <c r="B30" s="44" t="s">
        <v>704</v>
      </c>
      <c r="C30" s="45" t="s">
        <v>83</v>
      </c>
      <c r="D30" s="46">
        <v>37879</v>
      </c>
      <c r="E30" s="42">
        <f>VLOOKUP(B30,[1]Sheet1!B$4:E$1531,4,0)</f>
        <v>90</v>
      </c>
      <c r="F30" s="42">
        <f>VLOOKUP(B30,[1]Sheet1!B$4:F$1531,5,0)</f>
        <v>90</v>
      </c>
      <c r="G30" s="42">
        <f>VLOOKUP(B30,[1]Sheet1!B$4:G$1531,6,0)</f>
        <v>90</v>
      </c>
      <c r="H30" s="42">
        <f>VLOOKUP(B30,[1]Sheet1!B$4:H$1531,7,0)</f>
        <v>90</v>
      </c>
      <c r="I30" s="47" t="str">
        <f t="shared" si="0"/>
        <v>Xuất sắc</v>
      </c>
      <c r="J30" s="42">
        <f>VLOOKUP(B30,[1]Sheet1!B$4:J$1531,9,0)</f>
        <v>90</v>
      </c>
      <c r="K30" s="47" t="str">
        <f t="shared" si="1"/>
        <v>Xuất sắc</v>
      </c>
    </row>
    <row r="31" spans="1:11" ht="18.75" customHeight="1" x14ac:dyDescent="0.25">
      <c r="A31" s="13">
        <v>19</v>
      </c>
      <c r="B31" s="44" t="s">
        <v>705</v>
      </c>
      <c r="C31" s="45" t="s">
        <v>706</v>
      </c>
      <c r="D31" s="46">
        <v>37725</v>
      </c>
      <c r="E31" s="42">
        <f>VLOOKUP(B31,[1]Sheet1!B$4:E$1531,4,0)</f>
        <v>90</v>
      </c>
      <c r="F31" s="42">
        <f>VLOOKUP(B31,[1]Sheet1!B$4:F$1531,5,0)</f>
        <v>90</v>
      </c>
      <c r="G31" s="42">
        <f>VLOOKUP(B31,[1]Sheet1!B$4:G$1531,6,0)</f>
        <v>90</v>
      </c>
      <c r="H31" s="42">
        <f>VLOOKUP(B31,[1]Sheet1!B$4:H$1531,7,0)</f>
        <v>90</v>
      </c>
      <c r="I31" s="47" t="str">
        <f t="shared" si="0"/>
        <v>Xuất sắc</v>
      </c>
      <c r="J31" s="42">
        <f>VLOOKUP(B31,[1]Sheet1!B$4:J$1531,9,0)</f>
        <v>90</v>
      </c>
      <c r="K31" s="47" t="str">
        <f t="shared" si="1"/>
        <v>Xuất sắc</v>
      </c>
    </row>
    <row r="32" spans="1:11" ht="18.75" customHeight="1" x14ac:dyDescent="0.25">
      <c r="A32" s="13">
        <v>20</v>
      </c>
      <c r="B32" s="44" t="s">
        <v>707</v>
      </c>
      <c r="C32" s="45" t="s">
        <v>708</v>
      </c>
      <c r="D32" s="46">
        <v>37932</v>
      </c>
      <c r="E32" s="42">
        <f>VLOOKUP(B32,[1]Sheet1!B$4:E$1531,4,0)</f>
        <v>90</v>
      </c>
      <c r="F32" s="42">
        <f>VLOOKUP(B32,[1]Sheet1!B$4:F$1531,5,0)</f>
        <v>90</v>
      </c>
      <c r="G32" s="42">
        <f>VLOOKUP(B32,[1]Sheet1!B$4:G$1531,6,0)</f>
        <v>90</v>
      </c>
      <c r="H32" s="42">
        <f>VLOOKUP(B32,[1]Sheet1!B$4:H$1531,7,0)</f>
        <v>90</v>
      </c>
      <c r="I32" s="47" t="str">
        <f t="shared" si="0"/>
        <v>Xuất sắc</v>
      </c>
      <c r="J32" s="42">
        <f>VLOOKUP(B32,[1]Sheet1!B$4:J$1531,9,0)</f>
        <v>90</v>
      </c>
      <c r="K32" s="47" t="str">
        <f t="shared" si="1"/>
        <v>Xuất sắc</v>
      </c>
    </row>
    <row r="33" spans="1:11" ht="18.75" customHeight="1" x14ac:dyDescent="0.25">
      <c r="A33" s="13">
        <v>21</v>
      </c>
      <c r="B33" s="44" t="s">
        <v>709</v>
      </c>
      <c r="C33" s="45" t="s">
        <v>710</v>
      </c>
      <c r="D33" s="46">
        <v>37780</v>
      </c>
      <c r="E33" s="42">
        <f>VLOOKUP(B33,[1]Sheet1!B$4:E$1531,4,0)</f>
        <v>90</v>
      </c>
      <c r="F33" s="42">
        <f>VLOOKUP(B33,[1]Sheet1!B$4:F$1531,5,0)</f>
        <v>90</v>
      </c>
      <c r="G33" s="42">
        <f>VLOOKUP(B33,[1]Sheet1!B$4:G$1531,6,0)</f>
        <v>90</v>
      </c>
      <c r="H33" s="42">
        <f>VLOOKUP(B33,[1]Sheet1!B$4:H$1531,7,0)</f>
        <v>90</v>
      </c>
      <c r="I33" s="47" t="str">
        <f t="shared" si="0"/>
        <v>Xuất sắc</v>
      </c>
      <c r="J33" s="42">
        <f>VLOOKUP(B33,[1]Sheet1!B$4:J$1531,9,0)</f>
        <v>90</v>
      </c>
      <c r="K33" s="47" t="str">
        <f t="shared" si="1"/>
        <v>Xuất sắc</v>
      </c>
    </row>
    <row r="34" spans="1:11" ht="18.75" customHeight="1" x14ac:dyDescent="0.25">
      <c r="A34" s="13">
        <v>22</v>
      </c>
      <c r="B34" s="44" t="s">
        <v>711</v>
      </c>
      <c r="C34" s="45" t="s">
        <v>712</v>
      </c>
      <c r="D34" s="46">
        <v>37760</v>
      </c>
      <c r="E34" s="42">
        <f>VLOOKUP(B34,[1]Sheet1!B$4:E$1531,4,0)</f>
        <v>90</v>
      </c>
      <c r="F34" s="42">
        <f>VLOOKUP(B34,[1]Sheet1!B$4:F$1531,5,0)</f>
        <v>90</v>
      </c>
      <c r="G34" s="42">
        <f>VLOOKUP(B34,[1]Sheet1!B$4:G$1531,6,0)</f>
        <v>90</v>
      </c>
      <c r="H34" s="42">
        <f>VLOOKUP(B34,[1]Sheet1!B$4:H$1531,7,0)</f>
        <v>90</v>
      </c>
      <c r="I34" s="47" t="str">
        <f t="shared" si="0"/>
        <v>Xuất sắc</v>
      </c>
      <c r="J34" s="42">
        <f>VLOOKUP(B34,[1]Sheet1!B$4:J$1531,9,0)</f>
        <v>90</v>
      </c>
      <c r="K34" s="47" t="str">
        <f t="shared" si="1"/>
        <v>Xuất sắc</v>
      </c>
    </row>
    <row r="35" spans="1:11" ht="18.75" customHeight="1" x14ac:dyDescent="0.25">
      <c r="A35" s="13">
        <v>23</v>
      </c>
      <c r="B35" s="44" t="s">
        <v>713</v>
      </c>
      <c r="C35" s="45" t="s">
        <v>714</v>
      </c>
      <c r="D35" s="46">
        <v>37927</v>
      </c>
      <c r="E35" s="42">
        <f>VLOOKUP(B35,[1]Sheet1!B$4:E$1531,4,0)</f>
        <v>90</v>
      </c>
      <c r="F35" s="42">
        <f>VLOOKUP(B35,[1]Sheet1!B$4:F$1531,5,0)</f>
        <v>90</v>
      </c>
      <c r="G35" s="42">
        <f>VLOOKUP(B35,[1]Sheet1!B$4:G$1531,6,0)</f>
        <v>90</v>
      </c>
      <c r="H35" s="42">
        <f>VLOOKUP(B35,[1]Sheet1!B$4:H$1531,7,0)</f>
        <v>90</v>
      </c>
      <c r="I35" s="47" t="str">
        <f t="shared" si="0"/>
        <v>Xuất sắc</v>
      </c>
      <c r="J35" s="42">
        <f>VLOOKUP(B35,[1]Sheet1!B$4:J$1531,9,0)</f>
        <v>90</v>
      </c>
      <c r="K35" s="47" t="str">
        <f t="shared" si="1"/>
        <v>Xuất sắc</v>
      </c>
    </row>
    <row r="36" spans="1:11" ht="18.75" customHeight="1" x14ac:dyDescent="0.25">
      <c r="A36" s="13">
        <v>24</v>
      </c>
      <c r="B36" s="44" t="s">
        <v>715</v>
      </c>
      <c r="C36" s="45" t="s">
        <v>716</v>
      </c>
      <c r="D36" s="46">
        <v>37888</v>
      </c>
      <c r="E36" s="42">
        <f>VLOOKUP(B36,[1]Sheet1!B$4:E$1531,4,0)</f>
        <v>90</v>
      </c>
      <c r="F36" s="42">
        <f>VLOOKUP(B36,[1]Sheet1!B$4:F$1531,5,0)</f>
        <v>90</v>
      </c>
      <c r="G36" s="42">
        <f>VLOOKUP(B36,[1]Sheet1!B$4:G$1531,6,0)</f>
        <v>90</v>
      </c>
      <c r="H36" s="42">
        <f>VLOOKUP(B36,[1]Sheet1!B$4:H$1531,7,0)</f>
        <v>90</v>
      </c>
      <c r="I36" s="47" t="str">
        <f t="shared" si="0"/>
        <v>Xuất sắc</v>
      </c>
      <c r="J36" s="42">
        <f>VLOOKUP(B36,[1]Sheet1!B$4:J$1531,9,0)</f>
        <v>90</v>
      </c>
      <c r="K36" s="47" t="str">
        <f t="shared" si="1"/>
        <v>Xuất sắc</v>
      </c>
    </row>
    <row r="37" spans="1:11" ht="18.75" customHeight="1" x14ac:dyDescent="0.25">
      <c r="A37" s="13">
        <v>25</v>
      </c>
      <c r="B37" s="44" t="s">
        <v>717</v>
      </c>
      <c r="C37" s="45" t="s">
        <v>718</v>
      </c>
      <c r="D37" s="46">
        <v>37910</v>
      </c>
      <c r="E37" s="42">
        <f>VLOOKUP(B37,[1]Sheet1!B$4:E$1531,4,0)</f>
        <v>60</v>
      </c>
      <c r="F37" s="42">
        <f>VLOOKUP(B37,[1]Sheet1!B$4:F$1531,5,0)</f>
        <v>70</v>
      </c>
      <c r="G37" s="42">
        <f>VLOOKUP(B37,[1]Sheet1!B$4:G$1531,6,0)</f>
        <v>70</v>
      </c>
      <c r="H37" s="42">
        <f>VLOOKUP(B37,[1]Sheet1!B$4:H$1531,7,0)</f>
        <v>70</v>
      </c>
      <c r="I37" s="47" t="str">
        <f t="shared" si="0"/>
        <v>Khá</v>
      </c>
      <c r="J37" s="42">
        <f>VLOOKUP(B37,[1]Sheet1!B$4:J$1531,9,0)</f>
        <v>70</v>
      </c>
      <c r="K37" s="47" t="str">
        <f t="shared" si="1"/>
        <v>Khá</v>
      </c>
    </row>
    <row r="38" spans="1:11" ht="18.75" customHeight="1" x14ac:dyDescent="0.25">
      <c r="A38" s="13">
        <v>26</v>
      </c>
      <c r="B38" s="44" t="s">
        <v>719</v>
      </c>
      <c r="C38" s="45" t="s">
        <v>720</v>
      </c>
      <c r="D38" s="46">
        <v>37706</v>
      </c>
      <c r="E38" s="42">
        <f>VLOOKUP(B38,[1]Sheet1!B$4:E$1531,4,0)</f>
        <v>90</v>
      </c>
      <c r="F38" s="42">
        <f>VLOOKUP(B38,[1]Sheet1!B$4:F$1531,5,0)</f>
        <v>90</v>
      </c>
      <c r="G38" s="42">
        <f>VLOOKUP(B38,[1]Sheet1!B$4:G$1531,6,0)</f>
        <v>90</v>
      </c>
      <c r="H38" s="42">
        <f>VLOOKUP(B38,[1]Sheet1!B$4:H$1531,7,0)</f>
        <v>90</v>
      </c>
      <c r="I38" s="47" t="str">
        <f t="shared" si="0"/>
        <v>Xuất sắc</v>
      </c>
      <c r="J38" s="42">
        <f>VLOOKUP(B38,[1]Sheet1!B$4:J$1531,9,0)</f>
        <v>90</v>
      </c>
      <c r="K38" s="47" t="str">
        <f t="shared" si="1"/>
        <v>Xuất sắc</v>
      </c>
    </row>
    <row r="39" spans="1:11" ht="18.75" customHeight="1" x14ac:dyDescent="0.25">
      <c r="A39" s="13">
        <v>27</v>
      </c>
      <c r="B39" s="44" t="s">
        <v>721</v>
      </c>
      <c r="C39" s="45" t="s">
        <v>722</v>
      </c>
      <c r="D39" s="46">
        <v>37800</v>
      </c>
      <c r="E39" s="42">
        <f>VLOOKUP(B39,[1]Sheet1!B$4:E$1531,4,0)</f>
        <v>86</v>
      </c>
      <c r="F39" s="42">
        <f>VLOOKUP(B39,[1]Sheet1!B$4:F$1531,5,0)</f>
        <v>81</v>
      </c>
      <c r="G39" s="42">
        <f>VLOOKUP(B39,[1]Sheet1!B$4:G$1531,6,0)</f>
        <v>81</v>
      </c>
      <c r="H39" s="42">
        <f>VLOOKUP(B39,[1]Sheet1!B$4:H$1531,7,0)</f>
        <v>81</v>
      </c>
      <c r="I39" s="47" t="str">
        <f t="shared" si="0"/>
        <v>Tốt</v>
      </c>
      <c r="J39" s="42">
        <f>VLOOKUP(B39,[1]Sheet1!B$4:J$1531,9,0)</f>
        <v>81</v>
      </c>
      <c r="K39" s="47" t="str">
        <f t="shared" si="1"/>
        <v>Tốt</v>
      </c>
    </row>
    <row r="40" spans="1:11" ht="18.75" customHeight="1" x14ac:dyDescent="0.25">
      <c r="A40" s="13">
        <v>28</v>
      </c>
      <c r="B40" s="44" t="s">
        <v>723</v>
      </c>
      <c r="C40" s="45" t="s">
        <v>724</v>
      </c>
      <c r="D40" s="46">
        <v>37724</v>
      </c>
      <c r="E40" s="42">
        <f>VLOOKUP(B40,[1]Sheet1!B$4:E$1531,4,0)</f>
        <v>80</v>
      </c>
      <c r="F40" s="42">
        <f>VLOOKUP(B40,[1]Sheet1!B$4:F$1531,5,0)</f>
        <v>90</v>
      </c>
      <c r="G40" s="42">
        <f>VLOOKUP(B40,[1]Sheet1!B$4:G$1531,6,0)</f>
        <v>90</v>
      </c>
      <c r="H40" s="42">
        <f>VLOOKUP(B40,[1]Sheet1!B$4:H$1531,7,0)</f>
        <v>90</v>
      </c>
      <c r="I40" s="47" t="str">
        <f t="shared" si="0"/>
        <v>Xuất sắc</v>
      </c>
      <c r="J40" s="42">
        <f>VLOOKUP(B40,[1]Sheet1!B$4:J$1531,9,0)</f>
        <v>90</v>
      </c>
      <c r="K40" s="47" t="str">
        <f t="shared" si="1"/>
        <v>Xuất sắc</v>
      </c>
    </row>
    <row r="41" spans="1:11" ht="18.75" customHeight="1" x14ac:dyDescent="0.25">
      <c r="A41" s="13">
        <v>29</v>
      </c>
      <c r="B41" s="44" t="s">
        <v>725</v>
      </c>
      <c r="C41" s="45" t="s">
        <v>726</v>
      </c>
      <c r="D41" s="46">
        <v>37808</v>
      </c>
      <c r="E41" s="42">
        <f>VLOOKUP(B41,[1]Sheet1!B$4:E$1531,4,0)</f>
        <v>96</v>
      </c>
      <c r="F41" s="42">
        <f>VLOOKUP(B41,[1]Sheet1!B$4:F$1531,5,0)</f>
        <v>96</v>
      </c>
      <c r="G41" s="42">
        <f>VLOOKUP(B41,[1]Sheet1!B$4:G$1531,6,0)</f>
        <v>96</v>
      </c>
      <c r="H41" s="42">
        <f>VLOOKUP(B41,[1]Sheet1!B$4:H$1531,7,0)</f>
        <v>96</v>
      </c>
      <c r="I41" s="47" t="str">
        <f t="shared" si="0"/>
        <v>Xuất sắc</v>
      </c>
      <c r="J41" s="42">
        <f>VLOOKUP(B41,[1]Sheet1!B$4:J$1531,9,0)</f>
        <v>96</v>
      </c>
      <c r="K41" s="47" t="str">
        <f t="shared" si="1"/>
        <v>Xuất sắc</v>
      </c>
    </row>
    <row r="42" spans="1:11" ht="18.75" customHeight="1" x14ac:dyDescent="0.25">
      <c r="A42" s="13">
        <v>30</v>
      </c>
      <c r="B42" s="44" t="s">
        <v>727</v>
      </c>
      <c r="C42" s="45" t="s">
        <v>728</v>
      </c>
      <c r="D42" s="46">
        <v>37739</v>
      </c>
      <c r="E42" s="42">
        <f>VLOOKUP(B42,[1]Sheet1!B$4:E$1531,4,0)</f>
        <v>70</v>
      </c>
      <c r="F42" s="42">
        <f>VLOOKUP(B42,[1]Sheet1!B$4:F$1531,5,0)</f>
        <v>90</v>
      </c>
      <c r="G42" s="42">
        <f>VLOOKUP(B42,[1]Sheet1!B$4:G$1531,6,0)</f>
        <v>90</v>
      </c>
      <c r="H42" s="42">
        <f>VLOOKUP(B42,[1]Sheet1!B$4:H$1531,7,0)</f>
        <v>90</v>
      </c>
      <c r="I42" s="47" t="str">
        <f t="shared" si="0"/>
        <v>Xuất sắc</v>
      </c>
      <c r="J42" s="42">
        <f>VLOOKUP(B42,[1]Sheet1!B$4:J$1531,9,0)</f>
        <v>90</v>
      </c>
      <c r="K42" s="47" t="str">
        <f t="shared" si="1"/>
        <v>Xuất sắc</v>
      </c>
    </row>
    <row r="43" spans="1:11" ht="18.75" customHeight="1" x14ac:dyDescent="0.25">
      <c r="A43" s="13">
        <v>31</v>
      </c>
      <c r="B43" s="44" t="s">
        <v>729</v>
      </c>
      <c r="C43" s="45" t="s">
        <v>730</v>
      </c>
      <c r="D43" s="46">
        <v>37713</v>
      </c>
      <c r="E43" s="42">
        <f>VLOOKUP(B43,[1]Sheet1!B$4:E$1531,4,0)</f>
        <v>90</v>
      </c>
      <c r="F43" s="42">
        <f>VLOOKUP(B43,[1]Sheet1!B$4:F$1531,5,0)</f>
        <v>90</v>
      </c>
      <c r="G43" s="42">
        <f>VLOOKUP(B43,[1]Sheet1!B$4:G$1531,6,0)</f>
        <v>90</v>
      </c>
      <c r="H43" s="42">
        <f>VLOOKUP(B43,[1]Sheet1!B$4:H$1531,7,0)</f>
        <v>90</v>
      </c>
      <c r="I43" s="47" t="str">
        <f t="shared" si="0"/>
        <v>Xuất sắc</v>
      </c>
      <c r="J43" s="42">
        <f>VLOOKUP(B43,[1]Sheet1!B$4:J$1531,9,0)</f>
        <v>90</v>
      </c>
      <c r="K43" s="47" t="str">
        <f t="shared" si="1"/>
        <v>Xuất sắc</v>
      </c>
    </row>
    <row r="44" spans="1:11" ht="15.75" x14ac:dyDescent="0.25">
      <c r="A44" s="13">
        <v>32</v>
      </c>
      <c r="B44" s="44" t="s">
        <v>731</v>
      </c>
      <c r="C44" s="45" t="s">
        <v>446</v>
      </c>
      <c r="D44" s="46">
        <v>37922</v>
      </c>
      <c r="E44" s="42">
        <f>VLOOKUP(B44,[1]Sheet1!B$4:E$1531,4,0)</f>
        <v>90</v>
      </c>
      <c r="F44" s="42">
        <f>VLOOKUP(B44,[1]Sheet1!B$4:F$1531,5,0)</f>
        <v>90</v>
      </c>
      <c r="G44" s="42">
        <f>VLOOKUP(B44,[1]Sheet1!B$4:G$1531,6,0)</f>
        <v>90</v>
      </c>
      <c r="H44" s="42">
        <f>VLOOKUP(B44,[1]Sheet1!B$4:H$1531,7,0)</f>
        <v>90</v>
      </c>
      <c r="I44" s="47" t="str">
        <f t="shared" si="0"/>
        <v>Xuất sắc</v>
      </c>
      <c r="J44" s="42">
        <f>VLOOKUP(B44,[1]Sheet1!B$4:J$1531,9,0)</f>
        <v>90</v>
      </c>
      <c r="K44" s="47" t="str">
        <f t="shared" si="1"/>
        <v>Xuất sắc</v>
      </c>
    </row>
    <row r="45" spans="1:11" ht="18.75" customHeight="1" x14ac:dyDescent="0.25">
      <c r="A45" s="13">
        <v>33</v>
      </c>
      <c r="B45" s="44" t="s">
        <v>732</v>
      </c>
      <c r="C45" s="45" t="s">
        <v>733</v>
      </c>
      <c r="D45" s="46">
        <v>37794</v>
      </c>
      <c r="E45" s="42">
        <f>VLOOKUP(B45,[1]Sheet1!B$4:E$1531,4,0)</f>
        <v>92</v>
      </c>
      <c r="F45" s="42">
        <f>VLOOKUP(B45,[1]Sheet1!B$4:F$1531,5,0)</f>
        <v>92</v>
      </c>
      <c r="G45" s="42">
        <f>VLOOKUP(B45,[1]Sheet1!B$4:G$1531,6,0)</f>
        <v>92</v>
      </c>
      <c r="H45" s="42">
        <f>VLOOKUP(B45,[1]Sheet1!B$4:H$1531,7,0)</f>
        <v>92</v>
      </c>
      <c r="I45" s="47" t="str">
        <f t="shared" si="0"/>
        <v>Xuất sắc</v>
      </c>
      <c r="J45" s="42">
        <f>VLOOKUP(B45,[1]Sheet1!B$4:J$1531,9,0)</f>
        <v>92</v>
      </c>
      <c r="K45" s="47" t="str">
        <f t="shared" si="1"/>
        <v>Xuất sắc</v>
      </c>
    </row>
    <row r="46" spans="1:11" ht="18.75" customHeight="1" x14ac:dyDescent="0.25">
      <c r="A46" s="13">
        <v>34</v>
      </c>
      <c r="B46" s="44" t="s">
        <v>734</v>
      </c>
      <c r="C46" s="45" t="s">
        <v>735</v>
      </c>
      <c r="D46" s="46">
        <v>37970</v>
      </c>
      <c r="E46" s="42">
        <f>VLOOKUP(B46,[1]Sheet1!B$4:E$1531,4,0)</f>
        <v>85</v>
      </c>
      <c r="F46" s="42">
        <f>VLOOKUP(B46,[1]Sheet1!B$4:F$1531,5,0)</f>
        <v>80</v>
      </c>
      <c r="G46" s="42">
        <f>VLOOKUP(B46,[1]Sheet1!B$4:G$1531,6,0)</f>
        <v>80</v>
      </c>
      <c r="H46" s="42">
        <f>VLOOKUP(B46,[1]Sheet1!B$4:H$1531,7,0)</f>
        <v>80</v>
      </c>
      <c r="I46" s="47" t="str">
        <f t="shared" si="0"/>
        <v>Tốt</v>
      </c>
      <c r="J46" s="42">
        <f>VLOOKUP(B46,[1]Sheet1!B$4:J$1531,9,0)</f>
        <v>80</v>
      </c>
      <c r="K46" s="47" t="str">
        <f t="shared" si="1"/>
        <v>Tốt</v>
      </c>
    </row>
    <row r="47" spans="1:11" ht="18.75" customHeight="1" x14ac:dyDescent="0.25">
      <c r="A47" s="13">
        <v>35</v>
      </c>
      <c r="B47" s="44" t="s">
        <v>736</v>
      </c>
      <c r="C47" s="45" t="s">
        <v>737</v>
      </c>
      <c r="D47" s="46">
        <v>37912</v>
      </c>
      <c r="E47" s="42">
        <f>VLOOKUP(B47,[1]Sheet1!B$4:E$1531,4,0)</f>
        <v>94</v>
      </c>
      <c r="F47" s="42">
        <f>VLOOKUP(B47,[1]Sheet1!B$4:F$1531,5,0)</f>
        <v>94</v>
      </c>
      <c r="G47" s="42">
        <f>VLOOKUP(B47,[1]Sheet1!B$4:G$1531,6,0)</f>
        <v>94</v>
      </c>
      <c r="H47" s="42">
        <f>VLOOKUP(B47,[1]Sheet1!B$4:H$1531,7,0)</f>
        <v>94</v>
      </c>
      <c r="I47" s="47" t="str">
        <f t="shared" si="0"/>
        <v>Xuất sắc</v>
      </c>
      <c r="J47" s="42">
        <f>VLOOKUP(B47,[1]Sheet1!B$4:J$1531,9,0)</f>
        <v>94</v>
      </c>
      <c r="K47" s="47" t="str">
        <f t="shared" si="1"/>
        <v>Xuất sắc</v>
      </c>
    </row>
    <row r="48" spans="1:11" ht="18.75" customHeight="1" x14ac:dyDescent="0.25">
      <c r="A48" s="13">
        <v>36</v>
      </c>
      <c r="B48" s="44" t="s">
        <v>738</v>
      </c>
      <c r="C48" s="45" t="s">
        <v>739</v>
      </c>
      <c r="D48" s="46">
        <v>37862</v>
      </c>
      <c r="E48" s="42">
        <f>VLOOKUP(B48,[1]Sheet1!B$4:E$1531,4,0)</f>
        <v>70</v>
      </c>
      <c r="F48" s="42">
        <f>VLOOKUP(B48,[1]Sheet1!B$4:F$1531,5,0)</f>
        <v>80</v>
      </c>
      <c r="G48" s="42">
        <f>VLOOKUP(B48,[1]Sheet1!B$4:G$1531,6,0)</f>
        <v>80</v>
      </c>
      <c r="H48" s="42">
        <f>VLOOKUP(B48,[1]Sheet1!B$4:H$1531,7,0)</f>
        <v>80</v>
      </c>
      <c r="I48" s="47" t="str">
        <f t="shared" si="0"/>
        <v>Tốt</v>
      </c>
      <c r="J48" s="42">
        <f>VLOOKUP(B48,[1]Sheet1!B$4:J$1531,9,0)</f>
        <v>80</v>
      </c>
      <c r="K48" s="47" t="str">
        <f t="shared" si="1"/>
        <v>Tốt</v>
      </c>
    </row>
    <row r="49" spans="1:11" ht="18.75" customHeight="1" x14ac:dyDescent="0.25">
      <c r="A49" s="13">
        <v>37</v>
      </c>
      <c r="B49" s="44" t="s">
        <v>740</v>
      </c>
      <c r="C49" s="45" t="s">
        <v>741</v>
      </c>
      <c r="D49" s="46">
        <v>37631</v>
      </c>
      <c r="E49" s="42">
        <f>VLOOKUP(B49,[1]Sheet1!B$4:E$1531,4,0)</f>
        <v>80</v>
      </c>
      <c r="F49" s="42">
        <f>VLOOKUP(B49,[1]Sheet1!B$4:F$1531,5,0)</f>
        <v>90</v>
      </c>
      <c r="G49" s="42">
        <f>VLOOKUP(B49,[1]Sheet1!B$4:G$1531,6,0)</f>
        <v>90</v>
      </c>
      <c r="H49" s="42">
        <f>VLOOKUP(B49,[1]Sheet1!B$4:H$1531,7,0)</f>
        <v>90</v>
      </c>
      <c r="I49" s="47" t="str">
        <f t="shared" si="0"/>
        <v>Xuất sắc</v>
      </c>
      <c r="J49" s="42">
        <f>VLOOKUP(B49,[1]Sheet1!B$4:J$1531,9,0)</f>
        <v>90</v>
      </c>
      <c r="K49" s="47" t="str">
        <f t="shared" si="1"/>
        <v>Xuất sắc</v>
      </c>
    </row>
    <row r="50" spans="1:11" ht="18.75" customHeight="1" x14ac:dyDescent="0.25">
      <c r="A50" s="13">
        <v>38</v>
      </c>
      <c r="B50" s="44" t="s">
        <v>742</v>
      </c>
      <c r="C50" s="45" t="s">
        <v>743</v>
      </c>
      <c r="D50" s="46">
        <v>37734</v>
      </c>
      <c r="E50" s="42">
        <f>VLOOKUP(B50,[1]Sheet1!B$4:E$1531,4,0)</f>
        <v>90</v>
      </c>
      <c r="F50" s="42">
        <f>VLOOKUP(B50,[1]Sheet1!B$4:F$1531,5,0)</f>
        <v>90</v>
      </c>
      <c r="G50" s="42">
        <f>VLOOKUP(B50,[1]Sheet1!B$4:G$1531,6,0)</f>
        <v>90</v>
      </c>
      <c r="H50" s="42">
        <f>VLOOKUP(B50,[1]Sheet1!B$4:H$1531,7,0)</f>
        <v>90</v>
      </c>
      <c r="I50" s="47" t="str">
        <f t="shared" si="0"/>
        <v>Xuất sắc</v>
      </c>
      <c r="J50" s="42">
        <f>VLOOKUP(B50,[1]Sheet1!B$4:J$1531,9,0)</f>
        <v>90</v>
      </c>
      <c r="K50" s="47" t="str">
        <f t="shared" si="1"/>
        <v>Xuất sắc</v>
      </c>
    </row>
    <row r="51" spans="1:11" ht="18.75" customHeight="1" x14ac:dyDescent="0.25">
      <c r="A51" s="13">
        <v>39</v>
      </c>
      <c r="B51" s="44" t="s">
        <v>744</v>
      </c>
      <c r="C51" s="45" t="s">
        <v>745</v>
      </c>
      <c r="D51" s="46">
        <v>37809</v>
      </c>
      <c r="E51" s="42">
        <f>VLOOKUP(B51,[1]Sheet1!B$4:E$1531,4,0)</f>
        <v>70</v>
      </c>
      <c r="F51" s="42">
        <f>VLOOKUP(B51,[1]Sheet1!B$4:F$1531,5,0)</f>
        <v>80</v>
      </c>
      <c r="G51" s="42">
        <f>VLOOKUP(B51,[1]Sheet1!B$4:G$1531,6,0)</f>
        <v>80</v>
      </c>
      <c r="H51" s="42">
        <f>VLOOKUP(B51,[1]Sheet1!B$4:H$1531,7,0)</f>
        <v>80</v>
      </c>
      <c r="I51" s="47" t="str">
        <f t="shared" si="0"/>
        <v>Tốt</v>
      </c>
      <c r="J51" s="42">
        <f>VLOOKUP(B51,[1]Sheet1!B$4:J$1531,9,0)</f>
        <v>80</v>
      </c>
      <c r="K51" s="47" t="str">
        <f t="shared" si="1"/>
        <v>Tốt</v>
      </c>
    </row>
    <row r="52" spans="1:11" ht="18.75" customHeight="1" x14ac:dyDescent="0.25">
      <c r="A52" s="13">
        <v>40</v>
      </c>
      <c r="B52" s="44" t="s">
        <v>746</v>
      </c>
      <c r="C52" s="45" t="s">
        <v>747</v>
      </c>
      <c r="D52" s="46">
        <v>37829</v>
      </c>
      <c r="E52" s="42">
        <f>VLOOKUP(B52,[1]Sheet1!B$4:E$1531,4,0)</f>
        <v>90</v>
      </c>
      <c r="F52" s="42">
        <f>VLOOKUP(B52,[1]Sheet1!B$4:F$1531,5,0)</f>
        <v>90</v>
      </c>
      <c r="G52" s="42">
        <f>VLOOKUP(B52,[1]Sheet1!B$4:G$1531,6,0)</f>
        <v>90</v>
      </c>
      <c r="H52" s="42">
        <f>VLOOKUP(B52,[1]Sheet1!B$4:H$1531,7,0)</f>
        <v>90</v>
      </c>
      <c r="I52" s="47" t="str">
        <f t="shared" si="0"/>
        <v>Xuất sắc</v>
      </c>
      <c r="J52" s="42">
        <f>VLOOKUP(B52,[1]Sheet1!B$4:J$1531,9,0)</f>
        <v>90</v>
      </c>
      <c r="K52" s="47" t="str">
        <f t="shared" si="1"/>
        <v>Xuất sắc</v>
      </c>
    </row>
    <row r="53" spans="1:11" ht="18.75" customHeight="1" x14ac:dyDescent="0.25">
      <c r="A53" s="13">
        <v>41</v>
      </c>
      <c r="B53" s="44" t="s">
        <v>748</v>
      </c>
      <c r="C53" s="45" t="s">
        <v>749</v>
      </c>
      <c r="D53" s="46">
        <v>37941</v>
      </c>
      <c r="E53" s="42">
        <f>VLOOKUP(B53,[1]Sheet1!B$4:E$1531,4,0)</f>
        <v>90</v>
      </c>
      <c r="F53" s="42">
        <f>VLOOKUP(B53,[1]Sheet1!B$4:F$1531,5,0)</f>
        <v>90</v>
      </c>
      <c r="G53" s="42">
        <f>VLOOKUP(B53,[1]Sheet1!B$4:G$1531,6,0)</f>
        <v>90</v>
      </c>
      <c r="H53" s="42">
        <f>VLOOKUP(B53,[1]Sheet1!B$4:H$1531,7,0)</f>
        <v>90</v>
      </c>
      <c r="I53" s="47" t="str">
        <f t="shared" si="0"/>
        <v>Xuất sắc</v>
      </c>
      <c r="J53" s="42">
        <f>VLOOKUP(B53,[1]Sheet1!B$4:J$1531,9,0)</f>
        <v>90</v>
      </c>
      <c r="K53" s="47" t="str">
        <f t="shared" si="1"/>
        <v>Xuất sắc</v>
      </c>
    </row>
    <row r="54" spans="1:11" ht="18.75" customHeight="1" x14ac:dyDescent="0.25">
      <c r="A54" s="13">
        <v>42</v>
      </c>
      <c r="B54" s="44" t="s">
        <v>750</v>
      </c>
      <c r="C54" s="45" t="s">
        <v>751</v>
      </c>
      <c r="D54" s="46">
        <v>37894</v>
      </c>
      <c r="E54" s="42">
        <f>VLOOKUP(B54,[1]Sheet1!B$4:E$1531,4,0)</f>
        <v>90</v>
      </c>
      <c r="F54" s="42">
        <f>VLOOKUP(B54,[1]Sheet1!B$4:F$1531,5,0)</f>
        <v>90</v>
      </c>
      <c r="G54" s="42">
        <f>VLOOKUP(B54,[1]Sheet1!B$4:G$1531,6,0)</f>
        <v>90</v>
      </c>
      <c r="H54" s="42">
        <f>VLOOKUP(B54,[1]Sheet1!B$4:H$1531,7,0)</f>
        <v>90</v>
      </c>
      <c r="I54" s="47" t="str">
        <f t="shared" si="0"/>
        <v>Xuất sắc</v>
      </c>
      <c r="J54" s="42">
        <f>VLOOKUP(B54,[1]Sheet1!B$4:J$1531,9,0)</f>
        <v>90</v>
      </c>
      <c r="K54" s="47" t="str">
        <f t="shared" si="1"/>
        <v>Xuất sắc</v>
      </c>
    </row>
    <row r="55" spans="1:11" ht="18.75" customHeight="1" x14ac:dyDescent="0.25">
      <c r="A55" s="13">
        <v>43</v>
      </c>
      <c r="B55" s="44" t="s">
        <v>752</v>
      </c>
      <c r="C55" s="45" t="s">
        <v>753</v>
      </c>
      <c r="D55" s="46">
        <v>37909</v>
      </c>
      <c r="E55" s="42">
        <f>VLOOKUP(B55,[1]Sheet1!B$4:E$1531,4,0)</f>
        <v>84</v>
      </c>
      <c r="F55" s="42">
        <f>VLOOKUP(B55,[1]Sheet1!B$4:F$1531,5,0)</f>
        <v>79</v>
      </c>
      <c r="G55" s="42">
        <f>VLOOKUP(B55,[1]Sheet1!B$4:G$1531,6,0)</f>
        <v>79</v>
      </c>
      <c r="H55" s="42">
        <f>VLOOKUP(B55,[1]Sheet1!B$4:H$1531,7,0)</f>
        <v>79</v>
      </c>
      <c r="I55" s="47" t="str">
        <f t="shared" si="0"/>
        <v>Khá</v>
      </c>
      <c r="J55" s="42">
        <f>VLOOKUP(B55,[1]Sheet1!B$4:J$1531,9,0)</f>
        <v>79</v>
      </c>
      <c r="K55" s="47" t="str">
        <f t="shared" si="1"/>
        <v>Khá</v>
      </c>
    </row>
    <row r="56" spans="1:11" ht="18.75" customHeight="1" x14ac:dyDescent="0.25">
      <c r="A56" s="13">
        <v>44</v>
      </c>
      <c r="B56" s="44" t="s">
        <v>754</v>
      </c>
      <c r="C56" s="45" t="s">
        <v>755</v>
      </c>
      <c r="D56" s="46">
        <v>37890</v>
      </c>
      <c r="E56" s="42">
        <f>VLOOKUP(B56,[1]Sheet1!B$4:E$1531,4,0)</f>
        <v>0</v>
      </c>
      <c r="F56" s="42">
        <f>VLOOKUP(B56,[1]Sheet1!B$4:F$1531,5,0)</f>
        <v>0</v>
      </c>
      <c r="G56" s="42">
        <f>VLOOKUP(B56,[1]Sheet1!B$4:G$1531,6,0)</f>
        <v>0</v>
      </c>
      <c r="H56" s="42">
        <f>VLOOKUP(B56,[1]Sheet1!B$4:H$1531,7,0)</f>
        <v>0</v>
      </c>
      <c r="I56" s="47" t="str">
        <f t="shared" si="0"/>
        <v>Kém</v>
      </c>
      <c r="J56" s="42">
        <f>VLOOKUP(B56,[1]Sheet1!B$4:J$1531,9,0)</f>
        <v>0</v>
      </c>
      <c r="K56" s="47" t="str">
        <f t="shared" si="1"/>
        <v>Kém</v>
      </c>
    </row>
    <row r="57" spans="1:11" ht="18.75" customHeight="1" x14ac:dyDescent="0.25">
      <c r="A57" s="13">
        <v>45</v>
      </c>
      <c r="B57" s="44" t="s">
        <v>756</v>
      </c>
      <c r="C57" s="45" t="s">
        <v>757</v>
      </c>
      <c r="D57" s="46">
        <v>37629</v>
      </c>
      <c r="E57" s="42">
        <f>VLOOKUP(B57,[1]Sheet1!B$4:E$1531,4,0)</f>
        <v>75</v>
      </c>
      <c r="F57" s="42">
        <f>VLOOKUP(B57,[1]Sheet1!B$4:F$1531,5,0)</f>
        <v>75</v>
      </c>
      <c r="G57" s="42">
        <f>VLOOKUP(B57,[1]Sheet1!B$4:G$1531,6,0)</f>
        <v>75</v>
      </c>
      <c r="H57" s="42">
        <f>VLOOKUP(B57,[1]Sheet1!B$4:H$1531,7,0)</f>
        <v>75</v>
      </c>
      <c r="I57" s="47" t="str">
        <f t="shared" si="0"/>
        <v>Khá</v>
      </c>
      <c r="J57" s="42">
        <f>VLOOKUP(B57,[1]Sheet1!B$4:J$1531,9,0)</f>
        <v>75</v>
      </c>
      <c r="K57" s="47" t="str">
        <f t="shared" si="1"/>
        <v>Khá</v>
      </c>
    </row>
    <row r="58" spans="1:11" ht="18.75" customHeight="1" x14ac:dyDescent="0.25">
      <c r="A58" s="13">
        <v>46</v>
      </c>
      <c r="B58" s="44" t="s">
        <v>758</v>
      </c>
      <c r="C58" s="45" t="s">
        <v>759</v>
      </c>
      <c r="D58" s="46">
        <v>37909</v>
      </c>
      <c r="E58" s="42">
        <f>VLOOKUP(B58,[1]Sheet1!B$4:E$1531,4,0)</f>
        <v>80</v>
      </c>
      <c r="F58" s="42">
        <f>VLOOKUP(B58,[1]Sheet1!B$4:F$1531,5,0)</f>
        <v>80</v>
      </c>
      <c r="G58" s="42">
        <f>VLOOKUP(B58,[1]Sheet1!B$4:G$1531,6,0)</f>
        <v>80</v>
      </c>
      <c r="H58" s="42">
        <f>VLOOKUP(B58,[1]Sheet1!B$4:H$1531,7,0)</f>
        <v>80</v>
      </c>
      <c r="I58" s="47" t="str">
        <f t="shared" si="0"/>
        <v>Tốt</v>
      </c>
      <c r="J58" s="42">
        <f>VLOOKUP(B58,[1]Sheet1!B$4:J$1531,9,0)</f>
        <v>80</v>
      </c>
      <c r="K58" s="47" t="str">
        <f t="shared" si="1"/>
        <v>Tốt</v>
      </c>
    </row>
    <row r="59" spans="1:11" ht="18.75" customHeight="1" x14ac:dyDescent="0.25">
      <c r="A59" s="13">
        <v>47</v>
      </c>
      <c r="B59" s="44" t="s">
        <v>760</v>
      </c>
      <c r="C59" s="45" t="s">
        <v>761</v>
      </c>
      <c r="D59" s="46">
        <v>37847</v>
      </c>
      <c r="E59" s="42">
        <f>VLOOKUP(B59,[1]Sheet1!B$4:E$1531,4,0)</f>
        <v>90</v>
      </c>
      <c r="F59" s="42">
        <f>VLOOKUP(B59,[1]Sheet1!B$4:F$1531,5,0)</f>
        <v>90</v>
      </c>
      <c r="G59" s="42">
        <f>VLOOKUP(B59,[1]Sheet1!B$4:G$1531,6,0)</f>
        <v>90</v>
      </c>
      <c r="H59" s="42">
        <f>VLOOKUP(B59,[1]Sheet1!B$4:H$1531,7,0)</f>
        <v>90</v>
      </c>
      <c r="I59" s="47" t="str">
        <f t="shared" si="0"/>
        <v>Xuất sắc</v>
      </c>
      <c r="J59" s="42">
        <f>VLOOKUP(B59,[1]Sheet1!B$4:J$1531,9,0)</f>
        <v>90</v>
      </c>
      <c r="K59" s="47" t="str">
        <f t="shared" si="1"/>
        <v>Xuất sắc</v>
      </c>
    </row>
    <row r="60" spans="1:11" ht="18.75" customHeight="1" x14ac:dyDescent="0.25">
      <c r="A60" s="13">
        <v>48</v>
      </c>
      <c r="B60" s="44" t="s">
        <v>762</v>
      </c>
      <c r="C60" s="45" t="s">
        <v>763</v>
      </c>
      <c r="D60" s="46">
        <v>37767</v>
      </c>
      <c r="E60" s="42">
        <f>VLOOKUP(B60,[1]Sheet1!B$4:E$1531,4,0)</f>
        <v>80</v>
      </c>
      <c r="F60" s="42">
        <f>VLOOKUP(B60,[1]Sheet1!B$4:F$1531,5,0)</f>
        <v>80</v>
      </c>
      <c r="G60" s="42">
        <f>VLOOKUP(B60,[1]Sheet1!B$4:G$1531,6,0)</f>
        <v>80</v>
      </c>
      <c r="H60" s="42">
        <f>VLOOKUP(B60,[1]Sheet1!B$4:H$1531,7,0)</f>
        <v>80</v>
      </c>
      <c r="I60" s="47" t="str">
        <f t="shared" si="0"/>
        <v>Tốt</v>
      </c>
      <c r="J60" s="42">
        <f>VLOOKUP(B60,[1]Sheet1!B$4:J$1531,9,0)</f>
        <v>80</v>
      </c>
      <c r="K60" s="47" t="str">
        <f t="shared" si="1"/>
        <v>Tốt</v>
      </c>
    </row>
    <row r="61" spans="1:11" ht="18.75" customHeight="1" x14ac:dyDescent="0.25">
      <c r="A61" s="13">
        <v>49</v>
      </c>
      <c r="B61" s="44" t="s">
        <v>764</v>
      </c>
      <c r="C61" s="45" t="s">
        <v>765</v>
      </c>
      <c r="D61" s="46">
        <v>37894</v>
      </c>
      <c r="E61" s="42">
        <f>VLOOKUP(B61,[1]Sheet1!B$4:E$1531,4,0)</f>
        <v>90</v>
      </c>
      <c r="F61" s="42">
        <f>VLOOKUP(B61,[1]Sheet1!B$4:F$1531,5,0)</f>
        <v>90</v>
      </c>
      <c r="G61" s="42">
        <f>VLOOKUP(B61,[1]Sheet1!B$4:G$1531,6,0)</f>
        <v>90</v>
      </c>
      <c r="H61" s="42">
        <f>VLOOKUP(B61,[1]Sheet1!B$4:H$1531,7,0)</f>
        <v>90</v>
      </c>
      <c r="I61" s="47" t="str">
        <f t="shared" si="0"/>
        <v>Xuất sắc</v>
      </c>
      <c r="J61" s="42">
        <f>VLOOKUP(B61,[1]Sheet1!B$4:J$1531,9,0)</f>
        <v>90</v>
      </c>
      <c r="K61" s="47" t="str">
        <f t="shared" si="1"/>
        <v>Xuất sắc</v>
      </c>
    </row>
    <row r="62" spans="1:11" ht="18.75" customHeight="1" x14ac:dyDescent="0.25">
      <c r="A62" s="13">
        <v>50</v>
      </c>
      <c r="B62" s="44" t="s">
        <v>766</v>
      </c>
      <c r="C62" s="45" t="s">
        <v>767</v>
      </c>
      <c r="D62" s="46">
        <v>37650</v>
      </c>
      <c r="E62" s="42">
        <f>VLOOKUP(B62,[1]Sheet1!B$4:E$1531,4,0)</f>
        <v>90</v>
      </c>
      <c r="F62" s="42">
        <f>VLOOKUP(B62,[1]Sheet1!B$4:F$1531,5,0)</f>
        <v>80</v>
      </c>
      <c r="G62" s="42">
        <f>VLOOKUP(B62,[1]Sheet1!B$4:G$1531,6,0)</f>
        <v>80</v>
      </c>
      <c r="H62" s="42">
        <f>VLOOKUP(B62,[1]Sheet1!B$4:H$1531,7,0)</f>
        <v>80</v>
      </c>
      <c r="I62" s="47" t="str">
        <f t="shared" si="0"/>
        <v>Tốt</v>
      </c>
      <c r="J62" s="42">
        <f>VLOOKUP(B62,[1]Sheet1!B$4:J$1531,9,0)</f>
        <v>80</v>
      </c>
      <c r="K62" s="47" t="str">
        <f t="shared" si="1"/>
        <v>Tốt</v>
      </c>
    </row>
    <row r="63" spans="1:11" ht="18.75" customHeight="1" x14ac:dyDescent="0.25">
      <c r="A63" s="13">
        <v>51</v>
      </c>
      <c r="B63" s="44" t="s">
        <v>768</v>
      </c>
      <c r="C63" s="45" t="s">
        <v>769</v>
      </c>
      <c r="D63" s="46">
        <v>37937</v>
      </c>
      <c r="E63" s="42">
        <f>VLOOKUP(B63,[1]Sheet1!B$4:E$1531,4,0)</f>
        <v>90</v>
      </c>
      <c r="F63" s="42">
        <f>VLOOKUP(B63,[1]Sheet1!B$4:F$1531,5,0)</f>
        <v>90</v>
      </c>
      <c r="G63" s="42">
        <f>VLOOKUP(B63,[1]Sheet1!B$4:G$1531,6,0)</f>
        <v>90</v>
      </c>
      <c r="H63" s="42">
        <f>VLOOKUP(B63,[1]Sheet1!B$4:H$1531,7,0)</f>
        <v>90</v>
      </c>
      <c r="I63" s="47" t="str">
        <f t="shared" si="0"/>
        <v>Xuất sắc</v>
      </c>
      <c r="J63" s="42">
        <f>VLOOKUP(B63,[1]Sheet1!B$4:J$1531,9,0)</f>
        <v>90</v>
      </c>
      <c r="K63" s="47" t="str">
        <f t="shared" si="1"/>
        <v>Xuất sắc</v>
      </c>
    </row>
    <row r="64" spans="1:11" ht="18.75" customHeight="1" x14ac:dyDescent="0.25">
      <c r="A64" s="13">
        <v>52</v>
      </c>
      <c r="B64" s="44" t="s">
        <v>770</v>
      </c>
      <c r="C64" s="45" t="s">
        <v>771</v>
      </c>
      <c r="D64" s="46">
        <v>37946</v>
      </c>
      <c r="E64" s="42">
        <f>VLOOKUP(B64,[1]Sheet1!B$4:E$1531,4,0)</f>
        <v>91</v>
      </c>
      <c r="F64" s="42">
        <f>VLOOKUP(B64,[1]Sheet1!B$4:F$1531,5,0)</f>
        <v>91</v>
      </c>
      <c r="G64" s="42">
        <f>VLOOKUP(B64,[1]Sheet1!B$4:G$1531,6,0)</f>
        <v>91</v>
      </c>
      <c r="H64" s="42">
        <f>VLOOKUP(B64,[1]Sheet1!B$4:H$1531,7,0)</f>
        <v>91</v>
      </c>
      <c r="I64" s="47" t="str">
        <f t="shared" si="0"/>
        <v>Xuất sắc</v>
      </c>
      <c r="J64" s="42">
        <f>VLOOKUP(B64,[1]Sheet1!B$4:J$1531,9,0)</f>
        <v>91</v>
      </c>
      <c r="K64" s="47" t="str">
        <f t="shared" si="1"/>
        <v>Xuất sắc</v>
      </c>
    </row>
    <row r="65" spans="1:11" ht="18.75" customHeight="1" x14ac:dyDescent="0.25">
      <c r="A65" s="13">
        <v>53</v>
      </c>
      <c r="B65" s="44" t="s">
        <v>772</v>
      </c>
      <c r="C65" s="45" t="s">
        <v>773</v>
      </c>
      <c r="D65" s="46">
        <v>37924</v>
      </c>
      <c r="E65" s="42">
        <f>VLOOKUP(B65,[1]Sheet1!B$4:E$1531,4,0)</f>
        <v>80</v>
      </c>
      <c r="F65" s="42">
        <f>VLOOKUP(B65,[1]Sheet1!B$4:F$1531,5,0)</f>
        <v>90</v>
      </c>
      <c r="G65" s="42">
        <f>VLOOKUP(B65,[1]Sheet1!B$4:G$1531,6,0)</f>
        <v>90</v>
      </c>
      <c r="H65" s="42">
        <f>VLOOKUP(B65,[1]Sheet1!B$4:H$1531,7,0)</f>
        <v>90</v>
      </c>
      <c r="I65" s="47" t="str">
        <f t="shared" si="0"/>
        <v>Xuất sắc</v>
      </c>
      <c r="J65" s="42">
        <f>VLOOKUP(B65,[1]Sheet1!B$4:J$1531,9,0)</f>
        <v>90</v>
      </c>
      <c r="K65" s="47" t="str">
        <f t="shared" si="1"/>
        <v>Xuất sắc</v>
      </c>
    </row>
    <row r="66" spans="1:11" ht="18.75" customHeight="1" x14ac:dyDescent="0.25">
      <c r="A66" s="13">
        <v>54</v>
      </c>
      <c r="B66" s="44" t="s">
        <v>774</v>
      </c>
      <c r="C66" s="45" t="s">
        <v>775</v>
      </c>
      <c r="D66" s="46">
        <v>37934</v>
      </c>
      <c r="E66" s="42">
        <f>VLOOKUP(B66,[1]Sheet1!B$4:E$1531,4,0)</f>
        <v>90</v>
      </c>
      <c r="F66" s="42">
        <f>VLOOKUP(B66,[1]Sheet1!B$4:F$1531,5,0)</f>
        <v>90</v>
      </c>
      <c r="G66" s="42">
        <f>VLOOKUP(B66,[1]Sheet1!B$4:G$1531,6,0)</f>
        <v>90</v>
      </c>
      <c r="H66" s="42">
        <f>VLOOKUP(B66,[1]Sheet1!B$4:H$1531,7,0)</f>
        <v>90</v>
      </c>
      <c r="I66" s="47" t="str">
        <f t="shared" si="0"/>
        <v>Xuất sắc</v>
      </c>
      <c r="J66" s="42">
        <f>VLOOKUP(B66,[1]Sheet1!B$4:J$1531,9,0)</f>
        <v>90</v>
      </c>
      <c r="K66" s="47" t="str">
        <f t="shared" si="1"/>
        <v>Xuất sắc</v>
      </c>
    </row>
    <row r="67" spans="1:11" ht="18.75" customHeight="1" x14ac:dyDescent="0.25">
      <c r="A67" s="13">
        <v>55</v>
      </c>
      <c r="B67" s="44" t="s">
        <v>776</v>
      </c>
      <c r="C67" s="45" t="s">
        <v>777</v>
      </c>
      <c r="D67" s="46">
        <v>37877</v>
      </c>
      <c r="E67" s="42">
        <f>VLOOKUP(B67,[1]Sheet1!B$4:E$1531,4,0)</f>
        <v>96</v>
      </c>
      <c r="F67" s="42">
        <f>VLOOKUP(B67,[1]Sheet1!B$4:F$1531,5,0)</f>
        <v>96</v>
      </c>
      <c r="G67" s="42">
        <f>VLOOKUP(B67,[1]Sheet1!B$4:G$1531,6,0)</f>
        <v>96</v>
      </c>
      <c r="H67" s="42">
        <f>VLOOKUP(B67,[1]Sheet1!B$4:H$1531,7,0)</f>
        <v>96</v>
      </c>
      <c r="I67" s="47" t="str">
        <f t="shared" si="0"/>
        <v>Xuất sắc</v>
      </c>
      <c r="J67" s="42">
        <f>VLOOKUP(B67,[1]Sheet1!B$4:J$1531,9,0)</f>
        <v>96</v>
      </c>
      <c r="K67" s="47" t="str">
        <f t="shared" si="1"/>
        <v>Xuất sắc</v>
      </c>
    </row>
    <row r="68" spans="1:11" ht="18.75" customHeight="1" x14ac:dyDescent="0.25">
      <c r="A68" s="13">
        <v>56</v>
      </c>
      <c r="B68" s="44" t="s">
        <v>778</v>
      </c>
      <c r="C68" s="45" t="s">
        <v>779</v>
      </c>
      <c r="D68" s="46">
        <v>37952</v>
      </c>
      <c r="E68" s="42">
        <f>VLOOKUP(B68,[1]Sheet1!B$4:E$1531,4,0)</f>
        <v>80</v>
      </c>
      <c r="F68" s="42">
        <f>VLOOKUP(B68,[1]Sheet1!B$4:F$1531,5,0)</f>
        <v>80</v>
      </c>
      <c r="G68" s="42">
        <f>VLOOKUP(B68,[1]Sheet1!B$4:G$1531,6,0)</f>
        <v>80</v>
      </c>
      <c r="H68" s="42">
        <f>VLOOKUP(B68,[1]Sheet1!B$4:H$1531,7,0)</f>
        <v>80</v>
      </c>
      <c r="I68" s="47" t="str">
        <f t="shared" si="0"/>
        <v>Tốt</v>
      </c>
      <c r="J68" s="42">
        <f>VLOOKUP(B68,[1]Sheet1!B$4:J$1531,9,0)</f>
        <v>80</v>
      </c>
      <c r="K68" s="47" t="str">
        <f t="shared" si="1"/>
        <v>Tốt</v>
      </c>
    </row>
    <row r="69" spans="1:11" ht="18.75" customHeight="1" x14ac:dyDescent="0.25">
      <c r="A69" s="13">
        <v>57</v>
      </c>
      <c r="B69" s="44" t="s">
        <v>780</v>
      </c>
      <c r="C69" s="45" t="s">
        <v>781</v>
      </c>
      <c r="D69" s="46">
        <v>37709</v>
      </c>
      <c r="E69" s="42">
        <f>VLOOKUP(B69,[1]Sheet1!B$4:E$1531,4,0)</f>
        <v>70</v>
      </c>
      <c r="F69" s="42">
        <f>VLOOKUP(B69,[1]Sheet1!B$4:F$1531,5,0)</f>
        <v>90</v>
      </c>
      <c r="G69" s="42">
        <f>VLOOKUP(B69,[1]Sheet1!B$4:G$1531,6,0)</f>
        <v>90</v>
      </c>
      <c r="H69" s="42">
        <f>VLOOKUP(B69,[1]Sheet1!B$4:H$1531,7,0)</f>
        <v>90</v>
      </c>
      <c r="I69" s="47" t="str">
        <f t="shared" si="0"/>
        <v>Xuất sắc</v>
      </c>
      <c r="J69" s="42">
        <f>VLOOKUP(B69,[1]Sheet1!B$4:J$1531,9,0)</f>
        <v>90</v>
      </c>
      <c r="K69" s="47" t="str">
        <f t="shared" si="1"/>
        <v>Xuất sắc</v>
      </c>
    </row>
    <row r="70" spans="1:11" ht="18.75" customHeight="1" x14ac:dyDescent="0.25">
      <c r="A70" s="13">
        <v>58</v>
      </c>
      <c r="B70" s="44" t="s">
        <v>782</v>
      </c>
      <c r="C70" s="45" t="s">
        <v>783</v>
      </c>
      <c r="D70" s="46">
        <v>37833</v>
      </c>
      <c r="E70" s="42">
        <f>VLOOKUP(B70,[1]Sheet1!B$4:E$1531,4,0)</f>
        <v>90</v>
      </c>
      <c r="F70" s="42">
        <f>VLOOKUP(B70,[1]Sheet1!B$4:F$1531,5,0)</f>
        <v>90</v>
      </c>
      <c r="G70" s="42">
        <f>VLOOKUP(B70,[1]Sheet1!B$4:G$1531,6,0)</f>
        <v>90</v>
      </c>
      <c r="H70" s="42">
        <f>VLOOKUP(B70,[1]Sheet1!B$4:H$1531,7,0)</f>
        <v>90</v>
      </c>
      <c r="I70" s="47" t="str">
        <f t="shared" si="0"/>
        <v>Xuất sắc</v>
      </c>
      <c r="J70" s="42">
        <f>VLOOKUP(B70,[1]Sheet1!B$4:J$1531,9,0)</f>
        <v>90</v>
      </c>
      <c r="K70" s="47" t="str">
        <f t="shared" si="1"/>
        <v>Xuất sắc</v>
      </c>
    </row>
    <row r="71" spans="1:11" ht="18.75" customHeight="1" x14ac:dyDescent="0.25">
      <c r="A71" s="13">
        <v>59</v>
      </c>
      <c r="B71" s="44" t="s">
        <v>784</v>
      </c>
      <c r="C71" s="45" t="s">
        <v>785</v>
      </c>
      <c r="D71" s="46">
        <v>37940</v>
      </c>
      <c r="E71" s="42">
        <f>VLOOKUP(B71,[1]Sheet1!B$4:E$1531,4,0)</f>
        <v>80</v>
      </c>
      <c r="F71" s="42">
        <f>VLOOKUP(B71,[1]Sheet1!B$4:F$1531,5,0)</f>
        <v>90</v>
      </c>
      <c r="G71" s="42">
        <f>VLOOKUP(B71,[1]Sheet1!B$4:G$1531,6,0)</f>
        <v>90</v>
      </c>
      <c r="H71" s="42">
        <f>VLOOKUP(B71,[1]Sheet1!B$4:H$1531,7,0)</f>
        <v>90</v>
      </c>
      <c r="I71" s="47" t="str">
        <f t="shared" si="0"/>
        <v>Xuất sắc</v>
      </c>
      <c r="J71" s="42">
        <f>VLOOKUP(B71,[1]Sheet1!B$4:J$1531,9,0)</f>
        <v>90</v>
      </c>
      <c r="K71" s="47" t="str">
        <f t="shared" si="1"/>
        <v>Xuất sắc</v>
      </c>
    </row>
    <row r="72" spans="1:11" ht="18.75" customHeight="1" x14ac:dyDescent="0.25">
      <c r="A72" s="13">
        <v>60</v>
      </c>
      <c r="B72" s="44" t="s">
        <v>786</v>
      </c>
      <c r="C72" s="45" t="s">
        <v>787</v>
      </c>
      <c r="D72" s="46">
        <v>37972</v>
      </c>
      <c r="E72" s="42">
        <f>VLOOKUP(B72,[1]Sheet1!B$4:E$1531,4,0)</f>
        <v>80</v>
      </c>
      <c r="F72" s="42">
        <f>VLOOKUP(B72,[1]Sheet1!B$4:F$1531,5,0)</f>
        <v>80</v>
      </c>
      <c r="G72" s="42">
        <f>VLOOKUP(B72,[1]Sheet1!B$4:G$1531,6,0)</f>
        <v>80</v>
      </c>
      <c r="H72" s="42">
        <f>VLOOKUP(B72,[1]Sheet1!B$4:H$1531,7,0)</f>
        <v>80</v>
      </c>
      <c r="I72" s="47" t="str">
        <f t="shared" si="0"/>
        <v>Tốt</v>
      </c>
      <c r="J72" s="42">
        <f>VLOOKUP(B72,[1]Sheet1!B$4:J$1531,9,0)</f>
        <v>80</v>
      </c>
      <c r="K72" s="47" t="str">
        <f t="shared" si="1"/>
        <v>Tốt</v>
      </c>
    </row>
    <row r="73" spans="1:11" ht="18.75" customHeight="1" x14ac:dyDescent="0.25">
      <c r="A73" s="13">
        <v>61</v>
      </c>
      <c r="B73" s="44" t="s">
        <v>788</v>
      </c>
      <c r="C73" s="45" t="s">
        <v>789</v>
      </c>
      <c r="D73" s="46">
        <v>37729</v>
      </c>
      <c r="E73" s="42">
        <f>VLOOKUP(B73,[1]Sheet1!B$4:E$1531,4,0)</f>
        <v>90</v>
      </c>
      <c r="F73" s="42">
        <f>VLOOKUP(B73,[1]Sheet1!B$4:F$1531,5,0)</f>
        <v>90</v>
      </c>
      <c r="G73" s="42">
        <f>VLOOKUP(B73,[1]Sheet1!B$4:G$1531,6,0)</f>
        <v>90</v>
      </c>
      <c r="H73" s="42">
        <f>VLOOKUP(B73,[1]Sheet1!B$4:H$1531,7,0)</f>
        <v>90</v>
      </c>
      <c r="I73" s="47" t="str">
        <f t="shared" si="0"/>
        <v>Xuất sắc</v>
      </c>
      <c r="J73" s="42">
        <f>VLOOKUP(B73,[1]Sheet1!B$4:J$1531,9,0)</f>
        <v>90</v>
      </c>
      <c r="K73" s="47" t="str">
        <f t="shared" si="1"/>
        <v>Xuất sắc</v>
      </c>
    </row>
    <row r="74" spans="1:11" ht="18.75" customHeight="1" x14ac:dyDescent="0.25">
      <c r="A74" s="13">
        <v>62</v>
      </c>
      <c r="B74" s="44" t="s">
        <v>790</v>
      </c>
      <c r="C74" s="45" t="s">
        <v>791</v>
      </c>
      <c r="D74" s="46">
        <v>37976</v>
      </c>
      <c r="E74" s="42">
        <f>VLOOKUP(B74,[1]Sheet1!B$4:E$1531,4,0)</f>
        <v>90</v>
      </c>
      <c r="F74" s="42">
        <f>VLOOKUP(B74,[1]Sheet1!B$4:F$1531,5,0)</f>
        <v>90</v>
      </c>
      <c r="G74" s="42">
        <f>VLOOKUP(B74,[1]Sheet1!B$4:G$1531,6,0)</f>
        <v>90</v>
      </c>
      <c r="H74" s="42">
        <f>VLOOKUP(B74,[1]Sheet1!B$4:H$1531,7,0)</f>
        <v>90</v>
      </c>
      <c r="I74" s="47" t="str">
        <f t="shared" si="0"/>
        <v>Xuất sắc</v>
      </c>
      <c r="J74" s="42">
        <f>VLOOKUP(B74,[1]Sheet1!B$4:J$1531,9,0)</f>
        <v>90</v>
      </c>
      <c r="K74" s="47" t="str">
        <f t="shared" si="1"/>
        <v>Xuất sắc</v>
      </c>
    </row>
    <row r="75" spans="1:11" ht="18.75" customHeight="1" x14ac:dyDescent="0.25">
      <c r="A75" s="13">
        <v>63</v>
      </c>
      <c r="B75" s="44" t="s">
        <v>792</v>
      </c>
      <c r="C75" s="45" t="s">
        <v>793</v>
      </c>
      <c r="D75" s="46">
        <v>37975</v>
      </c>
      <c r="E75" s="42">
        <f>VLOOKUP(B75,[1]Sheet1!B$4:E$1531,4,0)</f>
        <v>80</v>
      </c>
      <c r="F75" s="42">
        <f>VLOOKUP(B75,[1]Sheet1!B$4:F$1531,5,0)</f>
        <v>80</v>
      </c>
      <c r="G75" s="42">
        <f>VLOOKUP(B75,[1]Sheet1!B$4:G$1531,6,0)</f>
        <v>80</v>
      </c>
      <c r="H75" s="42">
        <f>VLOOKUP(B75,[1]Sheet1!B$4:H$1531,7,0)</f>
        <v>80</v>
      </c>
      <c r="I75" s="47" t="str">
        <f t="shared" si="0"/>
        <v>Tốt</v>
      </c>
      <c r="J75" s="42">
        <f>VLOOKUP(B75,[1]Sheet1!B$4:J$1531,9,0)</f>
        <v>80</v>
      </c>
      <c r="K75" s="47" t="str">
        <f t="shared" si="1"/>
        <v>Tốt</v>
      </c>
    </row>
    <row r="76" spans="1:11" ht="18.75" customHeight="1" x14ac:dyDescent="0.25">
      <c r="A76" s="13">
        <v>64</v>
      </c>
      <c r="B76" s="44" t="s">
        <v>794</v>
      </c>
      <c r="C76" s="45" t="s">
        <v>795</v>
      </c>
      <c r="D76" s="46">
        <v>37938</v>
      </c>
      <c r="E76" s="42">
        <f>VLOOKUP(B76,[1]Sheet1!B$4:E$1531,4,0)</f>
        <v>90</v>
      </c>
      <c r="F76" s="42">
        <f>VLOOKUP(B76,[1]Sheet1!B$4:F$1531,5,0)</f>
        <v>90</v>
      </c>
      <c r="G76" s="42">
        <f>VLOOKUP(B76,[1]Sheet1!B$4:G$1531,6,0)</f>
        <v>90</v>
      </c>
      <c r="H76" s="42">
        <f>VLOOKUP(B76,[1]Sheet1!B$4:H$1531,7,0)</f>
        <v>90</v>
      </c>
      <c r="I76" s="47" t="str">
        <f t="shared" si="0"/>
        <v>Xuất sắc</v>
      </c>
      <c r="J76" s="42">
        <f>VLOOKUP(B76,[1]Sheet1!B$4:J$1531,9,0)</f>
        <v>90</v>
      </c>
      <c r="K76" s="47" t="str">
        <f t="shared" si="1"/>
        <v>Xuất sắc</v>
      </c>
    </row>
    <row r="77" spans="1:11" ht="18.75" customHeight="1" x14ac:dyDescent="0.25">
      <c r="A77" s="13">
        <v>65</v>
      </c>
      <c r="B77" s="44" t="s">
        <v>796</v>
      </c>
      <c r="C77" s="45" t="s">
        <v>797</v>
      </c>
      <c r="D77" s="46">
        <v>37865</v>
      </c>
      <c r="E77" s="42">
        <f>VLOOKUP(B77,[1]Sheet1!B$4:E$1531,4,0)</f>
        <v>80</v>
      </c>
      <c r="F77" s="42">
        <f>VLOOKUP(B77,[1]Sheet1!B$4:F$1531,5,0)</f>
        <v>80</v>
      </c>
      <c r="G77" s="42">
        <f>VLOOKUP(B77,[1]Sheet1!B$4:G$1531,6,0)</f>
        <v>80</v>
      </c>
      <c r="H77" s="42">
        <f>VLOOKUP(B77,[1]Sheet1!B$4:H$1531,7,0)</f>
        <v>80</v>
      </c>
      <c r="I77" s="47" t="str">
        <f t="shared" ref="I77:I94" si="2">IF(H77&gt;=90,"Xuất sắc",IF(H77&gt;=80,"Tốt", IF(H77&gt;=65,"Khá",IF(H77&gt;=50,"Trung bình", IF(H77&gt;=35, "Yếu", "Kém")))))</f>
        <v>Tốt</v>
      </c>
      <c r="J77" s="42">
        <f>VLOOKUP(B77,[1]Sheet1!B$4:J$1531,9,0)</f>
        <v>80</v>
      </c>
      <c r="K77" s="47" t="str">
        <f t="shared" ref="K77:K94" si="3">IF(J77&gt;=90,"Xuất sắc",IF(J77&gt;=80,"Tốt", IF(J77&gt;=65,"Khá",IF(J77&gt;=50,"Trung bình", IF(J77&gt;=35, "Yếu", "Kém")))))</f>
        <v>Tốt</v>
      </c>
    </row>
    <row r="78" spans="1:11" ht="18.75" customHeight="1" x14ac:dyDescent="0.25">
      <c r="A78" s="13">
        <v>66</v>
      </c>
      <c r="B78" s="44" t="s">
        <v>798</v>
      </c>
      <c r="C78" s="45" t="s">
        <v>369</v>
      </c>
      <c r="D78" s="46">
        <v>37754</v>
      </c>
      <c r="E78" s="42">
        <f>VLOOKUP(B78,[1]Sheet1!B$4:E$1531,4,0)</f>
        <v>90</v>
      </c>
      <c r="F78" s="42">
        <f>VLOOKUP(B78,[1]Sheet1!B$4:F$1531,5,0)</f>
        <v>80</v>
      </c>
      <c r="G78" s="42">
        <f>VLOOKUP(B78,[1]Sheet1!B$4:G$1531,6,0)</f>
        <v>80</v>
      </c>
      <c r="H78" s="42">
        <f>VLOOKUP(B78,[1]Sheet1!B$4:H$1531,7,0)</f>
        <v>80</v>
      </c>
      <c r="I78" s="47" t="str">
        <f t="shared" si="2"/>
        <v>Tốt</v>
      </c>
      <c r="J78" s="42">
        <f>VLOOKUP(B78,[1]Sheet1!B$4:J$1531,9,0)</f>
        <v>80</v>
      </c>
      <c r="K78" s="47" t="str">
        <f t="shared" si="3"/>
        <v>Tốt</v>
      </c>
    </row>
    <row r="79" spans="1:11" ht="18.75" customHeight="1" x14ac:dyDescent="0.25">
      <c r="A79" s="13">
        <v>67</v>
      </c>
      <c r="B79" s="44" t="s">
        <v>799</v>
      </c>
      <c r="C79" s="45" t="s">
        <v>800</v>
      </c>
      <c r="D79" s="46">
        <v>37680</v>
      </c>
      <c r="E79" s="42">
        <f>VLOOKUP(B79,[1]Sheet1!B$4:E$1531,4,0)</f>
        <v>70</v>
      </c>
      <c r="F79" s="42">
        <f>VLOOKUP(B79,[1]Sheet1!B$4:F$1531,5,0)</f>
        <v>80</v>
      </c>
      <c r="G79" s="42">
        <f>VLOOKUP(B79,[1]Sheet1!B$4:G$1531,6,0)</f>
        <v>80</v>
      </c>
      <c r="H79" s="42">
        <f>VLOOKUP(B79,[1]Sheet1!B$4:H$1531,7,0)</f>
        <v>80</v>
      </c>
      <c r="I79" s="47" t="str">
        <f t="shared" si="2"/>
        <v>Tốt</v>
      </c>
      <c r="J79" s="42">
        <f>VLOOKUP(B79,[1]Sheet1!B$4:J$1531,9,0)</f>
        <v>80</v>
      </c>
      <c r="K79" s="47" t="str">
        <f t="shared" si="3"/>
        <v>Tốt</v>
      </c>
    </row>
    <row r="80" spans="1:11" ht="18.75" customHeight="1" x14ac:dyDescent="0.25">
      <c r="A80" s="13">
        <v>68</v>
      </c>
      <c r="B80" s="44" t="s">
        <v>801</v>
      </c>
      <c r="C80" s="45" t="s">
        <v>802</v>
      </c>
      <c r="D80" s="46">
        <v>37657</v>
      </c>
      <c r="E80" s="42">
        <f>VLOOKUP(B80,[1]Sheet1!B$4:E$1531,4,0)</f>
        <v>80</v>
      </c>
      <c r="F80" s="42">
        <f>VLOOKUP(B80,[1]Sheet1!B$4:F$1531,5,0)</f>
        <v>90</v>
      </c>
      <c r="G80" s="42">
        <f>VLOOKUP(B80,[1]Sheet1!B$4:G$1531,6,0)</f>
        <v>90</v>
      </c>
      <c r="H80" s="42">
        <f>VLOOKUP(B80,[1]Sheet1!B$4:H$1531,7,0)</f>
        <v>90</v>
      </c>
      <c r="I80" s="47" t="str">
        <f t="shared" si="2"/>
        <v>Xuất sắc</v>
      </c>
      <c r="J80" s="42">
        <f>VLOOKUP(B80,[1]Sheet1!B$4:J$1531,9,0)</f>
        <v>90</v>
      </c>
      <c r="K80" s="47" t="str">
        <f t="shared" si="3"/>
        <v>Xuất sắc</v>
      </c>
    </row>
    <row r="81" spans="1:11" ht="18.75" customHeight="1" x14ac:dyDescent="0.25">
      <c r="A81" s="13">
        <v>69</v>
      </c>
      <c r="B81" s="44" t="s">
        <v>803</v>
      </c>
      <c r="C81" s="45" t="s">
        <v>804</v>
      </c>
      <c r="D81" s="46">
        <v>37886</v>
      </c>
      <c r="E81" s="42">
        <f>VLOOKUP(B81,[1]Sheet1!B$4:E$1531,4,0)</f>
        <v>80</v>
      </c>
      <c r="F81" s="42">
        <f>VLOOKUP(B81,[1]Sheet1!B$4:F$1531,5,0)</f>
        <v>90</v>
      </c>
      <c r="G81" s="42">
        <f>VLOOKUP(B81,[1]Sheet1!B$4:G$1531,6,0)</f>
        <v>90</v>
      </c>
      <c r="H81" s="42">
        <f>VLOOKUP(B81,[1]Sheet1!B$4:H$1531,7,0)</f>
        <v>90</v>
      </c>
      <c r="I81" s="47" t="str">
        <f t="shared" si="2"/>
        <v>Xuất sắc</v>
      </c>
      <c r="J81" s="42">
        <f>VLOOKUP(B81,[1]Sheet1!B$4:J$1531,9,0)</f>
        <v>90</v>
      </c>
      <c r="K81" s="47" t="str">
        <f t="shared" si="3"/>
        <v>Xuất sắc</v>
      </c>
    </row>
    <row r="82" spans="1:11" ht="18.75" customHeight="1" x14ac:dyDescent="0.25">
      <c r="A82" s="13">
        <v>70</v>
      </c>
      <c r="B82" s="44" t="s">
        <v>805</v>
      </c>
      <c r="C82" s="45" t="s">
        <v>806</v>
      </c>
      <c r="D82" s="46">
        <v>37725</v>
      </c>
      <c r="E82" s="42">
        <f>VLOOKUP(B82,[1]Sheet1!B$4:E$1531,4,0)</f>
        <v>70</v>
      </c>
      <c r="F82" s="42">
        <f>VLOOKUP(B82,[1]Sheet1!B$4:F$1531,5,0)</f>
        <v>72</v>
      </c>
      <c r="G82" s="42">
        <f>VLOOKUP(B82,[1]Sheet1!B$4:G$1531,6,0)</f>
        <v>72</v>
      </c>
      <c r="H82" s="42">
        <f>VLOOKUP(B82,[1]Sheet1!B$4:H$1531,7,0)</f>
        <v>72</v>
      </c>
      <c r="I82" s="47" t="str">
        <f t="shared" si="2"/>
        <v>Khá</v>
      </c>
      <c r="J82" s="42">
        <f>VLOOKUP(B82,[1]Sheet1!B$4:J$1531,9,0)</f>
        <v>72</v>
      </c>
      <c r="K82" s="47" t="str">
        <f t="shared" si="3"/>
        <v>Khá</v>
      </c>
    </row>
    <row r="83" spans="1:11" ht="18.75" customHeight="1" x14ac:dyDescent="0.25">
      <c r="A83" s="13">
        <v>71</v>
      </c>
      <c r="B83" s="44" t="s">
        <v>807</v>
      </c>
      <c r="C83" s="45" t="s">
        <v>808</v>
      </c>
      <c r="D83" s="46">
        <v>37914</v>
      </c>
      <c r="E83" s="42">
        <f>VLOOKUP(B83,[1]Sheet1!B$4:E$1531,4,0)</f>
        <v>75</v>
      </c>
      <c r="F83" s="42">
        <f>VLOOKUP(B83,[1]Sheet1!B$4:F$1531,5,0)</f>
        <v>90</v>
      </c>
      <c r="G83" s="42">
        <f>VLOOKUP(B83,[1]Sheet1!B$4:G$1531,6,0)</f>
        <v>90</v>
      </c>
      <c r="H83" s="42">
        <f>VLOOKUP(B83,[1]Sheet1!B$4:H$1531,7,0)</f>
        <v>90</v>
      </c>
      <c r="I83" s="47" t="str">
        <f t="shared" si="2"/>
        <v>Xuất sắc</v>
      </c>
      <c r="J83" s="42">
        <f>VLOOKUP(B83,[1]Sheet1!B$4:J$1531,9,0)</f>
        <v>90</v>
      </c>
      <c r="K83" s="47" t="str">
        <f t="shared" si="3"/>
        <v>Xuất sắc</v>
      </c>
    </row>
    <row r="84" spans="1:11" ht="18.75" customHeight="1" x14ac:dyDescent="0.25">
      <c r="A84" s="13">
        <v>72</v>
      </c>
      <c r="B84" s="44" t="s">
        <v>809</v>
      </c>
      <c r="C84" s="45" t="s">
        <v>810</v>
      </c>
      <c r="D84" s="46">
        <v>37778</v>
      </c>
      <c r="E84" s="42">
        <f>VLOOKUP(B84,[1]Sheet1!B$4:E$1531,4,0)</f>
        <v>70</v>
      </c>
      <c r="F84" s="42">
        <f>VLOOKUP(B84,[1]Sheet1!B$4:F$1531,5,0)</f>
        <v>90</v>
      </c>
      <c r="G84" s="42">
        <f>VLOOKUP(B84,[1]Sheet1!B$4:G$1531,6,0)</f>
        <v>90</v>
      </c>
      <c r="H84" s="42">
        <f>VLOOKUP(B84,[1]Sheet1!B$4:H$1531,7,0)</f>
        <v>90</v>
      </c>
      <c r="I84" s="47" t="str">
        <f t="shared" si="2"/>
        <v>Xuất sắc</v>
      </c>
      <c r="J84" s="42">
        <f>VLOOKUP(B84,[1]Sheet1!B$4:J$1531,9,0)</f>
        <v>90</v>
      </c>
      <c r="K84" s="47" t="str">
        <f t="shared" si="3"/>
        <v>Xuất sắc</v>
      </c>
    </row>
    <row r="85" spans="1:11" ht="18.75" customHeight="1" x14ac:dyDescent="0.25">
      <c r="A85" s="13">
        <v>73</v>
      </c>
      <c r="B85" s="44" t="s">
        <v>811</v>
      </c>
      <c r="C85" s="45" t="s">
        <v>812</v>
      </c>
      <c r="D85" s="46">
        <v>37935</v>
      </c>
      <c r="E85" s="42">
        <f>VLOOKUP(B85,[1]Sheet1!B$4:E$1531,4,0)</f>
        <v>70</v>
      </c>
      <c r="F85" s="42">
        <f>VLOOKUP(B85,[1]Sheet1!B$4:F$1531,5,0)</f>
        <v>75</v>
      </c>
      <c r="G85" s="42">
        <f>VLOOKUP(B85,[1]Sheet1!B$4:G$1531,6,0)</f>
        <v>75</v>
      </c>
      <c r="H85" s="42">
        <f>VLOOKUP(B85,[1]Sheet1!B$4:H$1531,7,0)</f>
        <v>75</v>
      </c>
      <c r="I85" s="47" t="str">
        <f t="shared" si="2"/>
        <v>Khá</v>
      </c>
      <c r="J85" s="42">
        <f>VLOOKUP(B85,[1]Sheet1!B$4:J$1531,9,0)</f>
        <v>75</v>
      </c>
      <c r="K85" s="47" t="str">
        <f t="shared" si="3"/>
        <v>Khá</v>
      </c>
    </row>
    <row r="86" spans="1:11" ht="18.75" customHeight="1" x14ac:dyDescent="0.25">
      <c r="A86" s="13">
        <v>74</v>
      </c>
      <c r="B86" s="44" t="s">
        <v>813</v>
      </c>
      <c r="C86" s="45" t="s">
        <v>250</v>
      </c>
      <c r="D86" s="46">
        <v>37668</v>
      </c>
      <c r="E86" s="42">
        <f>VLOOKUP(B86,[1]Sheet1!B$4:E$1531,4,0)</f>
        <v>80</v>
      </c>
      <c r="F86" s="42">
        <f>VLOOKUP(B86,[1]Sheet1!B$4:F$1531,5,0)</f>
        <v>80</v>
      </c>
      <c r="G86" s="42">
        <f>VLOOKUP(B86,[1]Sheet1!B$4:G$1531,6,0)</f>
        <v>80</v>
      </c>
      <c r="H86" s="42">
        <f>VLOOKUP(B86,[1]Sheet1!B$4:H$1531,7,0)</f>
        <v>80</v>
      </c>
      <c r="I86" s="47" t="str">
        <f t="shared" si="2"/>
        <v>Tốt</v>
      </c>
      <c r="J86" s="42">
        <f>VLOOKUP(B86,[1]Sheet1!B$4:J$1531,9,0)</f>
        <v>80</v>
      </c>
      <c r="K86" s="47" t="str">
        <f t="shared" si="3"/>
        <v>Tốt</v>
      </c>
    </row>
    <row r="87" spans="1:11" ht="18.75" customHeight="1" x14ac:dyDescent="0.25">
      <c r="A87" s="13">
        <v>75</v>
      </c>
      <c r="B87" s="44" t="s">
        <v>814</v>
      </c>
      <c r="C87" s="45" t="s">
        <v>815</v>
      </c>
      <c r="D87" s="46">
        <v>37721</v>
      </c>
      <c r="E87" s="42">
        <f>VLOOKUP(B87,[1]Sheet1!B$4:E$1531,4,0)</f>
        <v>90</v>
      </c>
      <c r="F87" s="42">
        <f>VLOOKUP(B87,[1]Sheet1!B$4:F$1531,5,0)</f>
        <v>90</v>
      </c>
      <c r="G87" s="42">
        <f>VLOOKUP(B87,[1]Sheet1!B$4:G$1531,6,0)</f>
        <v>90</v>
      </c>
      <c r="H87" s="42">
        <f>VLOOKUP(B87,[1]Sheet1!B$4:H$1531,7,0)</f>
        <v>90</v>
      </c>
      <c r="I87" s="47" t="str">
        <f t="shared" si="2"/>
        <v>Xuất sắc</v>
      </c>
      <c r="J87" s="42">
        <f>VLOOKUP(B87,[1]Sheet1!B$4:J$1531,9,0)</f>
        <v>90</v>
      </c>
      <c r="K87" s="47" t="str">
        <f t="shared" si="3"/>
        <v>Xuất sắc</v>
      </c>
    </row>
    <row r="88" spans="1:11" ht="18.75" customHeight="1" x14ac:dyDescent="0.25">
      <c r="A88" s="13">
        <v>76</v>
      </c>
      <c r="B88" s="44" t="s">
        <v>816</v>
      </c>
      <c r="C88" s="45" t="s">
        <v>817</v>
      </c>
      <c r="D88" s="46">
        <v>37635</v>
      </c>
      <c r="E88" s="42">
        <f>VLOOKUP(B88,[1]Sheet1!B$4:E$1531,4,0)</f>
        <v>80</v>
      </c>
      <c r="F88" s="42">
        <f>VLOOKUP(B88,[1]Sheet1!B$4:F$1531,5,0)</f>
        <v>90</v>
      </c>
      <c r="G88" s="42">
        <f>VLOOKUP(B88,[1]Sheet1!B$4:G$1531,6,0)</f>
        <v>90</v>
      </c>
      <c r="H88" s="42">
        <f>VLOOKUP(B88,[1]Sheet1!B$4:H$1531,7,0)</f>
        <v>90</v>
      </c>
      <c r="I88" s="47" t="str">
        <f t="shared" si="2"/>
        <v>Xuất sắc</v>
      </c>
      <c r="J88" s="42">
        <f>VLOOKUP(B88,[1]Sheet1!B$4:J$1531,9,0)</f>
        <v>90</v>
      </c>
      <c r="K88" s="47" t="str">
        <f t="shared" si="3"/>
        <v>Xuất sắc</v>
      </c>
    </row>
    <row r="89" spans="1:11" ht="18.75" customHeight="1" x14ac:dyDescent="0.25">
      <c r="A89" s="13">
        <v>77</v>
      </c>
      <c r="B89" s="44" t="s">
        <v>818</v>
      </c>
      <c r="C89" s="45" t="s">
        <v>819</v>
      </c>
      <c r="D89" s="46">
        <v>37846</v>
      </c>
      <c r="E89" s="42">
        <f>VLOOKUP(B89,[1]Sheet1!B$4:E$1531,4,0)</f>
        <v>90</v>
      </c>
      <c r="F89" s="42">
        <f>VLOOKUP(B89,[1]Sheet1!B$4:F$1531,5,0)</f>
        <v>90</v>
      </c>
      <c r="G89" s="42">
        <f>VLOOKUP(B89,[1]Sheet1!B$4:G$1531,6,0)</f>
        <v>90</v>
      </c>
      <c r="H89" s="42">
        <f>VLOOKUP(B89,[1]Sheet1!B$4:H$1531,7,0)</f>
        <v>90</v>
      </c>
      <c r="I89" s="47" t="str">
        <f t="shared" si="2"/>
        <v>Xuất sắc</v>
      </c>
      <c r="J89" s="42">
        <f>VLOOKUP(B89,[1]Sheet1!B$4:J$1531,9,0)</f>
        <v>90</v>
      </c>
      <c r="K89" s="47" t="str">
        <f t="shared" si="3"/>
        <v>Xuất sắc</v>
      </c>
    </row>
    <row r="90" spans="1:11" ht="18.75" customHeight="1" x14ac:dyDescent="0.25">
      <c r="A90" s="13">
        <v>78</v>
      </c>
      <c r="B90" s="44" t="s">
        <v>820</v>
      </c>
      <c r="C90" s="45" t="s">
        <v>821</v>
      </c>
      <c r="D90" s="46">
        <v>37647</v>
      </c>
      <c r="E90" s="42">
        <f>VLOOKUP(B90,[1]Sheet1!B$4:E$1531,4,0)</f>
        <v>90</v>
      </c>
      <c r="F90" s="42">
        <f>VLOOKUP(B90,[1]Sheet1!B$4:F$1531,5,0)</f>
        <v>90</v>
      </c>
      <c r="G90" s="42">
        <f>VLOOKUP(B90,[1]Sheet1!B$4:G$1531,6,0)</f>
        <v>90</v>
      </c>
      <c r="H90" s="42">
        <f>VLOOKUP(B90,[1]Sheet1!B$4:H$1531,7,0)</f>
        <v>90</v>
      </c>
      <c r="I90" s="47" t="str">
        <f t="shared" si="2"/>
        <v>Xuất sắc</v>
      </c>
      <c r="J90" s="42">
        <f>VLOOKUP(B90,[1]Sheet1!B$4:J$1531,9,0)</f>
        <v>90</v>
      </c>
      <c r="K90" s="47" t="str">
        <f t="shared" si="3"/>
        <v>Xuất sắc</v>
      </c>
    </row>
    <row r="91" spans="1:11" ht="18.75" customHeight="1" x14ac:dyDescent="0.25">
      <c r="A91" s="13">
        <v>79</v>
      </c>
      <c r="B91" s="44" t="s">
        <v>822</v>
      </c>
      <c r="C91" s="45" t="s">
        <v>823</v>
      </c>
      <c r="D91" s="46">
        <v>37897</v>
      </c>
      <c r="E91" s="42">
        <f>VLOOKUP(B91,[1]Sheet1!B$4:E$1531,4,0)</f>
        <v>82</v>
      </c>
      <c r="F91" s="42">
        <f>VLOOKUP(B91,[1]Sheet1!B$4:F$1531,5,0)</f>
        <v>92</v>
      </c>
      <c r="G91" s="42">
        <f>VLOOKUP(B91,[1]Sheet1!B$4:G$1531,6,0)</f>
        <v>92</v>
      </c>
      <c r="H91" s="42">
        <f>VLOOKUP(B91,[1]Sheet1!B$4:H$1531,7,0)</f>
        <v>92</v>
      </c>
      <c r="I91" s="47" t="str">
        <f t="shared" si="2"/>
        <v>Xuất sắc</v>
      </c>
      <c r="J91" s="42">
        <f>VLOOKUP(B91,[1]Sheet1!B$4:J$1531,9,0)</f>
        <v>92</v>
      </c>
      <c r="K91" s="47" t="str">
        <f t="shared" si="3"/>
        <v>Xuất sắc</v>
      </c>
    </row>
    <row r="92" spans="1:11" ht="18.75" customHeight="1" x14ac:dyDescent="0.25">
      <c r="A92" s="13">
        <v>80</v>
      </c>
      <c r="B92" s="44" t="s">
        <v>824</v>
      </c>
      <c r="C92" s="45" t="s">
        <v>825</v>
      </c>
      <c r="D92" s="46">
        <v>37801</v>
      </c>
      <c r="E92" s="42">
        <f>VLOOKUP(B92,[1]Sheet1!B$4:E$1531,4,0)</f>
        <v>80</v>
      </c>
      <c r="F92" s="42">
        <f>VLOOKUP(B92,[1]Sheet1!B$4:F$1531,5,0)</f>
        <v>90</v>
      </c>
      <c r="G92" s="42">
        <f>VLOOKUP(B92,[1]Sheet1!B$4:G$1531,6,0)</f>
        <v>90</v>
      </c>
      <c r="H92" s="42">
        <f>VLOOKUP(B92,[1]Sheet1!B$4:H$1531,7,0)</f>
        <v>90</v>
      </c>
      <c r="I92" s="47" t="str">
        <f t="shared" si="2"/>
        <v>Xuất sắc</v>
      </c>
      <c r="J92" s="42">
        <f>VLOOKUP(B92,[1]Sheet1!B$4:J$1531,9,0)</f>
        <v>90</v>
      </c>
      <c r="K92" s="47" t="str">
        <f t="shared" si="3"/>
        <v>Xuất sắc</v>
      </c>
    </row>
    <row r="93" spans="1:11" ht="18.75" customHeight="1" x14ac:dyDescent="0.25">
      <c r="A93" s="13">
        <v>81</v>
      </c>
      <c r="B93" s="44" t="s">
        <v>826</v>
      </c>
      <c r="C93" s="45" t="s">
        <v>827</v>
      </c>
      <c r="D93" s="46">
        <v>37641</v>
      </c>
      <c r="E93" s="42">
        <f>VLOOKUP(B93,[1]Sheet1!B$4:E$1531,4,0)</f>
        <v>70</v>
      </c>
      <c r="F93" s="42">
        <f>VLOOKUP(B93,[1]Sheet1!B$4:F$1531,5,0)</f>
        <v>70</v>
      </c>
      <c r="G93" s="42">
        <f>VLOOKUP(B93,[1]Sheet1!B$4:G$1531,6,0)</f>
        <v>70</v>
      </c>
      <c r="H93" s="42">
        <f>VLOOKUP(B93,[1]Sheet1!B$4:H$1531,7,0)</f>
        <v>70</v>
      </c>
      <c r="I93" s="47" t="str">
        <f t="shared" si="2"/>
        <v>Khá</v>
      </c>
      <c r="J93" s="42">
        <f>VLOOKUP(B93,[1]Sheet1!B$4:J$1531,9,0)</f>
        <v>70</v>
      </c>
      <c r="K93" s="47" t="str">
        <f t="shared" si="3"/>
        <v>Khá</v>
      </c>
    </row>
    <row r="94" spans="1:11" ht="18.75" customHeight="1" x14ac:dyDescent="0.25">
      <c r="A94" s="13">
        <v>82</v>
      </c>
      <c r="B94" s="44" t="s">
        <v>828</v>
      </c>
      <c r="C94" s="45" t="s">
        <v>829</v>
      </c>
      <c r="D94" s="46">
        <v>37861</v>
      </c>
      <c r="E94" s="42">
        <f>VLOOKUP(B94,[1]Sheet1!B$4:E$1531,4,0)</f>
        <v>80</v>
      </c>
      <c r="F94" s="42">
        <f>VLOOKUP(B94,[1]Sheet1!B$4:F$1531,5,0)</f>
        <v>90</v>
      </c>
      <c r="G94" s="42">
        <f>VLOOKUP(B94,[1]Sheet1!B$4:G$1531,6,0)</f>
        <v>90</v>
      </c>
      <c r="H94" s="42">
        <f>VLOOKUP(B94,[1]Sheet1!B$4:H$1531,7,0)</f>
        <v>90</v>
      </c>
      <c r="I94" s="47" t="str">
        <f t="shared" si="2"/>
        <v>Xuất sắc</v>
      </c>
      <c r="J94" s="42">
        <f>VLOOKUP(B94,[1]Sheet1!B$4:J$1531,9,0)</f>
        <v>90</v>
      </c>
      <c r="K94" s="47" t="str">
        <f t="shared" si="3"/>
        <v>Xuất sắc</v>
      </c>
    </row>
    <row r="96" spans="1:11" ht="16.5" x14ac:dyDescent="0.2">
      <c r="A96" s="58" t="s">
        <v>46</v>
      </c>
      <c r="B96" s="58"/>
      <c r="C96" s="58"/>
    </row>
  </sheetData>
  <sortState xmlns:xlrd2="http://schemas.microsoft.com/office/spreadsheetml/2017/richdata2" ref="A13:K94">
    <sortCondition ref="B13:B94"/>
  </sortState>
  <mergeCells count="16">
    <mergeCell ref="A96:C9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conditionalFormatting sqref="B13:B94">
    <cfRule type="duplicateValues" dxfId="9" priority="1"/>
    <cfRule type="duplicateValues" dxfId="8" priority="2"/>
    <cfRule type="duplicateValues" dxfId="7" priority="3"/>
    <cfRule type="duplicateValues" dxfId="6" priority="4"/>
    <cfRule type="duplicateValues" dxfId="5" priority="5"/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A85F-C347-4031-8072-440AD7A1C8F0}">
  <sheetPr codeName="Sheet9"/>
  <dimension ref="A1:K87"/>
  <sheetViews>
    <sheetView tabSelected="1" topLeftCell="A58" workbookViewId="0">
      <selection activeCell="L78" sqref="L78"/>
    </sheetView>
  </sheetViews>
  <sheetFormatPr defaultColWidth="14.375" defaultRowHeight="18.7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6" width="5.375" bestFit="1" customWidth="1"/>
    <col min="7" max="7" width="7.25" customWidth="1"/>
    <col min="8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8.75" customHeight="1" x14ac:dyDescent="0.2">
      <c r="A1" s="55" t="s">
        <v>0</v>
      </c>
      <c r="B1" s="55"/>
      <c r="C1" s="55"/>
      <c r="E1" s="56" t="s">
        <v>2</v>
      </c>
      <c r="F1" s="56"/>
      <c r="G1" s="56"/>
      <c r="H1" s="56"/>
      <c r="I1" s="56"/>
      <c r="J1" s="56"/>
      <c r="K1" s="56"/>
    </row>
    <row r="2" spans="1:11" ht="18.75" customHeight="1" x14ac:dyDescent="0.2">
      <c r="A2" s="57" t="s">
        <v>1</v>
      </c>
      <c r="B2" s="57"/>
      <c r="C2" s="57"/>
      <c r="E2" s="56" t="s">
        <v>3</v>
      </c>
      <c r="F2" s="56"/>
      <c r="G2" s="56"/>
      <c r="H2" s="56"/>
      <c r="I2" s="56"/>
      <c r="J2" s="56"/>
      <c r="K2" s="56"/>
    </row>
    <row r="3" spans="1:11" ht="18.75" customHeight="1" x14ac:dyDescent="0.2">
      <c r="A3" s="52"/>
    </row>
    <row r="5" spans="1:11" ht="18.7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.75" customHeight="1" x14ac:dyDescent="0.2">
      <c r="A6" s="54" t="s">
        <v>55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10" spans="1:11" ht="18.75" customHeight="1" x14ac:dyDescent="0.2">
      <c r="A10" s="59" t="s">
        <v>5</v>
      </c>
      <c r="B10" s="61" t="s">
        <v>6</v>
      </c>
      <c r="C10" s="61" t="s">
        <v>7</v>
      </c>
      <c r="D10" s="61" t="s">
        <v>8</v>
      </c>
      <c r="E10" s="1" t="s">
        <v>9</v>
      </c>
      <c r="F10" s="1" t="s">
        <v>9</v>
      </c>
      <c r="G10" s="1" t="s">
        <v>9</v>
      </c>
      <c r="H10" s="63" t="s">
        <v>12</v>
      </c>
      <c r="I10" s="64"/>
      <c r="J10" s="63" t="s">
        <v>12</v>
      </c>
      <c r="K10" s="64"/>
    </row>
    <row r="11" spans="1:11" ht="33.75" customHeight="1" x14ac:dyDescent="0.2">
      <c r="A11" s="60"/>
      <c r="B11" s="62"/>
      <c r="C11" s="62"/>
      <c r="D11" s="62"/>
      <c r="E11" s="2" t="s">
        <v>10</v>
      </c>
      <c r="F11" s="2" t="s">
        <v>11</v>
      </c>
      <c r="G11" s="2" t="s">
        <v>45</v>
      </c>
      <c r="H11" s="65" t="s">
        <v>13</v>
      </c>
      <c r="I11" s="66"/>
      <c r="J11" s="65" t="s">
        <v>29</v>
      </c>
      <c r="K11" s="66"/>
    </row>
    <row r="12" spans="1:11" ht="18.75" customHeight="1" x14ac:dyDescent="0.2">
      <c r="A12" s="60"/>
      <c r="B12" s="62"/>
      <c r="C12" s="62"/>
      <c r="D12" s="62"/>
      <c r="E12" s="5"/>
      <c r="F12" s="5"/>
      <c r="G12" s="5"/>
      <c r="H12" s="1" t="s">
        <v>9</v>
      </c>
      <c r="I12" s="1" t="s">
        <v>14</v>
      </c>
      <c r="J12" s="1" t="s">
        <v>9</v>
      </c>
      <c r="K12" s="1" t="s">
        <v>14</v>
      </c>
    </row>
    <row r="13" spans="1:11" s="4" customFormat="1" ht="15.75" x14ac:dyDescent="0.25">
      <c r="A13" s="53">
        <v>1</v>
      </c>
      <c r="B13" s="44" t="s">
        <v>830</v>
      </c>
      <c r="C13" s="45" t="s">
        <v>831</v>
      </c>
      <c r="D13" s="46">
        <v>37981</v>
      </c>
      <c r="E13" s="42">
        <f>VLOOKUP(B13,[1]Sheet1!B$4:E$1531,4,0)</f>
        <v>90</v>
      </c>
      <c r="F13" s="42">
        <f>VLOOKUP(B13,[1]Sheet1!B$4:F$1531,5,0)</f>
        <v>90</v>
      </c>
      <c r="G13" s="42">
        <f>VLOOKUP(B13,[1]Sheet1!B$4:G$1531,6,0)</f>
        <v>90</v>
      </c>
      <c r="H13" s="42">
        <f>VLOOKUP(B13,[1]Sheet1!B$4:H$1531,7,0)</f>
        <v>90</v>
      </c>
      <c r="I13" s="47" t="str">
        <f t="shared" ref="I13:I76" si="0">IF(H13&gt;=90,"Xuất sắc",IF(H13&gt;=80,"Tốt", IF(H13&gt;=65,"Khá",IF(H13&gt;=50,"Trung bình", IF(H13&gt;=35, "Yếu", "Kém")))))</f>
        <v>Xuất sắc</v>
      </c>
      <c r="J13" s="42">
        <f>VLOOKUP(B13,[1]Sheet1!B$4:J$1531,9,0)</f>
        <v>90</v>
      </c>
      <c r="K13" s="47" t="str">
        <f t="shared" ref="K13:K76" si="1">IF(J13&gt;=90,"Xuất sắc",IF(J13&gt;=80,"Tốt", IF(J13&gt;=65,"Khá",IF(J13&gt;=50,"Trung bình", IF(J13&gt;=35, "Yếu", "Kém")))))</f>
        <v>Xuất sắc</v>
      </c>
    </row>
    <row r="14" spans="1:11" s="4" customFormat="1" ht="15.75" x14ac:dyDescent="0.25">
      <c r="A14" s="53">
        <v>2</v>
      </c>
      <c r="B14" s="44" t="s">
        <v>832</v>
      </c>
      <c r="C14" s="45" t="s">
        <v>833</v>
      </c>
      <c r="D14" s="46">
        <v>37889</v>
      </c>
      <c r="E14" s="42">
        <f>VLOOKUP(B14,[1]Sheet1!B$4:E$1531,4,0)</f>
        <v>80</v>
      </c>
      <c r="F14" s="42">
        <f>VLOOKUP(B14,[1]Sheet1!B$4:F$1531,5,0)</f>
        <v>75</v>
      </c>
      <c r="G14" s="42">
        <f>VLOOKUP(B14,[1]Sheet1!B$4:G$1531,6,0)</f>
        <v>75</v>
      </c>
      <c r="H14" s="42">
        <f>VLOOKUP(B14,[1]Sheet1!B$4:H$1531,7,0)</f>
        <v>75</v>
      </c>
      <c r="I14" s="47" t="str">
        <f t="shared" si="0"/>
        <v>Khá</v>
      </c>
      <c r="J14" s="42">
        <f>VLOOKUP(B14,[1]Sheet1!B$4:J$1531,9,0)</f>
        <v>75</v>
      </c>
      <c r="K14" s="47" t="str">
        <f t="shared" si="1"/>
        <v>Khá</v>
      </c>
    </row>
    <row r="15" spans="1:11" s="4" customFormat="1" ht="15.75" x14ac:dyDescent="0.25">
      <c r="A15" s="53">
        <v>3</v>
      </c>
      <c r="B15" s="44" t="s">
        <v>834</v>
      </c>
      <c r="C15" s="45" t="s">
        <v>835</v>
      </c>
      <c r="D15" s="46">
        <v>37660</v>
      </c>
      <c r="E15" s="42">
        <f>VLOOKUP(B15,[1]Sheet1!B$4:E$1531,4,0)</f>
        <v>90</v>
      </c>
      <c r="F15" s="42">
        <f>VLOOKUP(B15,[1]Sheet1!B$4:F$1531,5,0)</f>
        <v>85</v>
      </c>
      <c r="G15" s="42">
        <f>VLOOKUP(B15,[1]Sheet1!B$4:G$1531,6,0)</f>
        <v>85</v>
      </c>
      <c r="H15" s="42">
        <f>VLOOKUP(B15,[1]Sheet1!B$4:H$1531,7,0)</f>
        <v>85</v>
      </c>
      <c r="I15" s="47" t="str">
        <f t="shared" si="0"/>
        <v>Tốt</v>
      </c>
      <c r="J15" s="42">
        <f>VLOOKUP(B15,[1]Sheet1!B$4:J$1531,9,0)</f>
        <v>85</v>
      </c>
      <c r="K15" s="47" t="str">
        <f t="shared" si="1"/>
        <v>Tốt</v>
      </c>
    </row>
    <row r="16" spans="1:11" s="4" customFormat="1" ht="15.75" x14ac:dyDescent="0.25">
      <c r="A16" s="53">
        <v>4</v>
      </c>
      <c r="B16" s="44" t="s">
        <v>836</v>
      </c>
      <c r="C16" s="45" t="s">
        <v>837</v>
      </c>
      <c r="D16" s="46">
        <v>37659</v>
      </c>
      <c r="E16" s="42">
        <f>VLOOKUP(B16,[1]Sheet1!B$4:E$1531,4,0)</f>
        <v>67</v>
      </c>
      <c r="F16" s="42">
        <f>VLOOKUP(B16,[1]Sheet1!B$4:F$1531,5,0)</f>
        <v>67</v>
      </c>
      <c r="G16" s="42">
        <f>VLOOKUP(B16,[1]Sheet1!B$4:G$1531,6,0)</f>
        <v>67</v>
      </c>
      <c r="H16" s="42">
        <f>VLOOKUP(B16,[1]Sheet1!B$4:H$1531,7,0)</f>
        <v>72</v>
      </c>
      <c r="I16" s="47" t="str">
        <f t="shared" si="0"/>
        <v>Khá</v>
      </c>
      <c r="J16" s="42">
        <f>VLOOKUP(B16,[1]Sheet1!B$4:J$1531,9,0)</f>
        <v>72</v>
      </c>
      <c r="K16" s="47" t="str">
        <f t="shared" si="1"/>
        <v>Khá</v>
      </c>
    </row>
    <row r="17" spans="1:11" s="4" customFormat="1" ht="15.75" x14ac:dyDescent="0.25">
      <c r="A17" s="53">
        <v>5</v>
      </c>
      <c r="B17" s="44" t="s">
        <v>838</v>
      </c>
      <c r="C17" s="45" t="s">
        <v>839</v>
      </c>
      <c r="D17" s="46">
        <v>37967</v>
      </c>
      <c r="E17" s="42">
        <f>VLOOKUP(B17,[1]Sheet1!B$4:E$1531,4,0)</f>
        <v>80</v>
      </c>
      <c r="F17" s="42">
        <f>VLOOKUP(B17,[1]Sheet1!B$4:F$1531,5,0)</f>
        <v>80</v>
      </c>
      <c r="G17" s="42">
        <f>VLOOKUP(B17,[1]Sheet1!B$4:G$1531,6,0)</f>
        <v>80</v>
      </c>
      <c r="H17" s="42">
        <f>VLOOKUP(B17,[1]Sheet1!B$4:H$1531,7,0)</f>
        <v>80</v>
      </c>
      <c r="I17" s="47" t="str">
        <f t="shared" si="0"/>
        <v>Tốt</v>
      </c>
      <c r="J17" s="42">
        <f>VLOOKUP(B17,[1]Sheet1!B$4:J$1531,9,0)</f>
        <v>80</v>
      </c>
      <c r="K17" s="47" t="str">
        <f t="shared" si="1"/>
        <v>Tốt</v>
      </c>
    </row>
    <row r="18" spans="1:11" s="4" customFormat="1" ht="15.75" x14ac:dyDescent="0.25">
      <c r="A18" s="53">
        <v>6</v>
      </c>
      <c r="B18" s="44" t="s">
        <v>840</v>
      </c>
      <c r="C18" s="45" t="s">
        <v>841</v>
      </c>
      <c r="D18" s="46">
        <v>37706</v>
      </c>
      <c r="E18" s="42">
        <f>VLOOKUP(B18,[1]Sheet1!B$4:E$1531,4,0)</f>
        <v>92</v>
      </c>
      <c r="F18" s="42">
        <f>VLOOKUP(B18,[1]Sheet1!B$4:F$1531,5,0)</f>
        <v>92</v>
      </c>
      <c r="G18" s="42">
        <f>VLOOKUP(B18,[1]Sheet1!B$4:G$1531,6,0)</f>
        <v>92</v>
      </c>
      <c r="H18" s="42">
        <f>VLOOKUP(B18,[1]Sheet1!B$4:H$1531,7,0)</f>
        <v>92</v>
      </c>
      <c r="I18" s="47" t="str">
        <f t="shared" si="0"/>
        <v>Xuất sắc</v>
      </c>
      <c r="J18" s="42">
        <f>VLOOKUP(B18,[1]Sheet1!B$4:J$1531,9,0)</f>
        <v>92</v>
      </c>
      <c r="K18" s="47" t="str">
        <f t="shared" si="1"/>
        <v>Xuất sắc</v>
      </c>
    </row>
    <row r="19" spans="1:11" s="4" customFormat="1" ht="15.75" x14ac:dyDescent="0.25">
      <c r="A19" s="53">
        <v>7</v>
      </c>
      <c r="B19" s="44" t="s">
        <v>842</v>
      </c>
      <c r="C19" s="45" t="s">
        <v>843</v>
      </c>
      <c r="D19" s="46">
        <v>37896</v>
      </c>
      <c r="E19" s="42">
        <f>VLOOKUP(B19,[1]Sheet1!B$4:E$1531,4,0)</f>
        <v>90</v>
      </c>
      <c r="F19" s="42">
        <f>VLOOKUP(B19,[1]Sheet1!B$4:F$1531,5,0)</f>
        <v>90</v>
      </c>
      <c r="G19" s="42">
        <f>VLOOKUP(B19,[1]Sheet1!B$4:G$1531,6,0)</f>
        <v>90</v>
      </c>
      <c r="H19" s="42">
        <f>VLOOKUP(B19,[1]Sheet1!B$4:H$1531,7,0)</f>
        <v>90</v>
      </c>
      <c r="I19" s="47" t="str">
        <f t="shared" si="0"/>
        <v>Xuất sắc</v>
      </c>
      <c r="J19" s="42">
        <f>VLOOKUP(B19,[1]Sheet1!B$4:J$1531,9,0)</f>
        <v>90</v>
      </c>
      <c r="K19" s="47" t="str">
        <f t="shared" si="1"/>
        <v>Xuất sắc</v>
      </c>
    </row>
    <row r="20" spans="1:11" s="4" customFormat="1" ht="15.75" x14ac:dyDescent="0.25">
      <c r="A20" s="53">
        <v>8</v>
      </c>
      <c r="B20" s="44" t="s">
        <v>844</v>
      </c>
      <c r="C20" s="45" t="s">
        <v>845</v>
      </c>
      <c r="D20" s="46">
        <v>37920</v>
      </c>
      <c r="E20" s="42">
        <f>VLOOKUP(B20,[1]Sheet1!B$4:E$1531,4,0)</f>
        <v>62</v>
      </c>
      <c r="F20" s="42">
        <f>VLOOKUP(B20,[1]Sheet1!B$4:F$1531,5,0)</f>
        <v>62</v>
      </c>
      <c r="G20" s="42">
        <f>VLOOKUP(B20,[1]Sheet1!B$4:G$1531,6,0)</f>
        <v>62</v>
      </c>
      <c r="H20" s="42">
        <f>VLOOKUP(B20,[1]Sheet1!B$4:H$1531,7,0)</f>
        <v>62</v>
      </c>
      <c r="I20" s="47" t="str">
        <f t="shared" si="0"/>
        <v>Trung bình</v>
      </c>
      <c r="J20" s="42">
        <f>VLOOKUP(B20,[1]Sheet1!B$4:J$1531,9,0)</f>
        <v>62</v>
      </c>
      <c r="K20" s="47" t="str">
        <f t="shared" si="1"/>
        <v>Trung bình</v>
      </c>
    </row>
    <row r="21" spans="1:11" s="4" customFormat="1" ht="15.75" x14ac:dyDescent="0.25">
      <c r="A21" s="53">
        <v>9</v>
      </c>
      <c r="B21" s="44" t="s">
        <v>846</v>
      </c>
      <c r="C21" s="45" t="s">
        <v>847</v>
      </c>
      <c r="D21" s="46">
        <v>37960</v>
      </c>
      <c r="E21" s="42">
        <f>VLOOKUP(B21,[1]Sheet1!B$4:E$1531,4,0)</f>
        <v>94</v>
      </c>
      <c r="F21" s="42">
        <f>VLOOKUP(B21,[1]Sheet1!B$4:F$1531,5,0)</f>
        <v>94</v>
      </c>
      <c r="G21" s="42">
        <f>VLOOKUP(B21,[1]Sheet1!B$4:G$1531,6,0)</f>
        <v>94</v>
      </c>
      <c r="H21" s="42">
        <f>VLOOKUP(B21,[1]Sheet1!B$4:H$1531,7,0)</f>
        <v>94</v>
      </c>
      <c r="I21" s="47" t="str">
        <f t="shared" si="0"/>
        <v>Xuất sắc</v>
      </c>
      <c r="J21" s="42">
        <f>VLOOKUP(B21,[1]Sheet1!B$4:J$1531,9,0)</f>
        <v>94</v>
      </c>
      <c r="K21" s="47" t="str">
        <f t="shared" si="1"/>
        <v>Xuất sắc</v>
      </c>
    </row>
    <row r="22" spans="1:11" s="4" customFormat="1" ht="15.75" x14ac:dyDescent="0.25">
      <c r="A22" s="53">
        <v>10</v>
      </c>
      <c r="B22" s="44" t="s">
        <v>848</v>
      </c>
      <c r="C22" s="45" t="s">
        <v>849</v>
      </c>
      <c r="D22" s="46">
        <v>37944</v>
      </c>
      <c r="E22" s="42">
        <f>VLOOKUP(B22,[1]Sheet1!B$4:E$1531,4,0)</f>
        <v>90</v>
      </c>
      <c r="F22" s="42">
        <f>VLOOKUP(B22,[1]Sheet1!B$4:F$1531,5,0)</f>
        <v>90</v>
      </c>
      <c r="G22" s="42">
        <f>VLOOKUP(B22,[1]Sheet1!B$4:G$1531,6,0)</f>
        <v>90</v>
      </c>
      <c r="H22" s="42">
        <f>VLOOKUP(B22,[1]Sheet1!B$4:H$1531,7,0)</f>
        <v>90</v>
      </c>
      <c r="I22" s="47" t="str">
        <f t="shared" si="0"/>
        <v>Xuất sắc</v>
      </c>
      <c r="J22" s="42">
        <f>VLOOKUP(B22,[1]Sheet1!B$4:J$1531,9,0)</f>
        <v>90</v>
      </c>
      <c r="K22" s="47" t="str">
        <f t="shared" si="1"/>
        <v>Xuất sắc</v>
      </c>
    </row>
    <row r="23" spans="1:11" s="4" customFormat="1" ht="15.75" x14ac:dyDescent="0.25">
      <c r="A23" s="53">
        <v>11</v>
      </c>
      <c r="B23" s="44" t="s">
        <v>850</v>
      </c>
      <c r="C23" s="45" t="s">
        <v>851</v>
      </c>
      <c r="D23" s="46">
        <v>37739</v>
      </c>
      <c r="E23" s="42">
        <f>VLOOKUP(B23,[1]Sheet1!B$4:E$1531,4,0)</f>
        <v>67</v>
      </c>
      <c r="F23" s="42">
        <f>VLOOKUP(B23,[1]Sheet1!B$4:F$1531,5,0)</f>
        <v>67</v>
      </c>
      <c r="G23" s="42">
        <f>VLOOKUP(B23,[1]Sheet1!B$4:G$1531,6,0)</f>
        <v>67</v>
      </c>
      <c r="H23" s="42">
        <f>VLOOKUP(B23,[1]Sheet1!B$4:H$1531,7,0)</f>
        <v>72</v>
      </c>
      <c r="I23" s="47" t="str">
        <f t="shared" si="0"/>
        <v>Khá</v>
      </c>
      <c r="J23" s="42">
        <f>VLOOKUP(B23,[1]Sheet1!B$4:J$1531,9,0)</f>
        <v>72</v>
      </c>
      <c r="K23" s="47" t="str">
        <f t="shared" si="1"/>
        <v>Khá</v>
      </c>
    </row>
    <row r="24" spans="1:11" s="4" customFormat="1" ht="15.75" x14ac:dyDescent="0.25">
      <c r="A24" s="53">
        <v>12</v>
      </c>
      <c r="B24" s="44" t="s">
        <v>852</v>
      </c>
      <c r="C24" s="45" t="s">
        <v>853</v>
      </c>
      <c r="D24" s="46">
        <v>37891</v>
      </c>
      <c r="E24" s="42">
        <f>VLOOKUP(B24,[1]Sheet1!B$4:E$1531,4,0)</f>
        <v>80</v>
      </c>
      <c r="F24" s="42">
        <f>VLOOKUP(B24,[1]Sheet1!B$4:F$1531,5,0)</f>
        <v>80</v>
      </c>
      <c r="G24" s="42">
        <f>VLOOKUP(B24,[1]Sheet1!B$4:G$1531,6,0)</f>
        <v>80</v>
      </c>
      <c r="H24" s="42">
        <f>VLOOKUP(B24,[1]Sheet1!B$4:H$1531,7,0)</f>
        <v>80</v>
      </c>
      <c r="I24" s="47" t="str">
        <f t="shared" si="0"/>
        <v>Tốt</v>
      </c>
      <c r="J24" s="42">
        <f>VLOOKUP(B24,[1]Sheet1!B$4:J$1531,9,0)</f>
        <v>80</v>
      </c>
      <c r="K24" s="47" t="str">
        <f t="shared" si="1"/>
        <v>Tốt</v>
      </c>
    </row>
    <row r="25" spans="1:11" s="4" customFormat="1" ht="15.75" x14ac:dyDescent="0.25">
      <c r="A25" s="53">
        <v>13</v>
      </c>
      <c r="B25" s="44" t="s">
        <v>854</v>
      </c>
      <c r="C25" s="45" t="s">
        <v>855</v>
      </c>
      <c r="D25" s="46">
        <v>37660</v>
      </c>
      <c r="E25" s="42">
        <f>VLOOKUP(B25,[1]Sheet1!B$4:E$1531,4,0)</f>
        <v>77</v>
      </c>
      <c r="F25" s="42">
        <f>VLOOKUP(B25,[1]Sheet1!B$4:F$1531,5,0)</f>
        <v>77</v>
      </c>
      <c r="G25" s="42">
        <v>77</v>
      </c>
      <c r="H25" s="42">
        <v>77</v>
      </c>
      <c r="I25" s="47" t="str">
        <f t="shared" si="0"/>
        <v>Khá</v>
      </c>
      <c r="J25" s="42">
        <v>77</v>
      </c>
      <c r="K25" s="47" t="str">
        <f t="shared" si="1"/>
        <v>Khá</v>
      </c>
    </row>
    <row r="26" spans="1:11" s="4" customFormat="1" ht="15.75" x14ac:dyDescent="0.25">
      <c r="A26" s="53">
        <v>14</v>
      </c>
      <c r="B26" s="44" t="s">
        <v>856</v>
      </c>
      <c r="C26" s="45" t="s">
        <v>857</v>
      </c>
      <c r="D26" s="46">
        <v>37936</v>
      </c>
      <c r="E26" s="42">
        <f>VLOOKUP(B26,[1]Sheet1!B$4:E$1531,4,0)</f>
        <v>90</v>
      </c>
      <c r="F26" s="42">
        <f>VLOOKUP(B26,[1]Sheet1!B$4:F$1531,5,0)</f>
        <v>90</v>
      </c>
      <c r="G26" s="42">
        <f>VLOOKUP(B26,[1]Sheet1!B$4:G$1531,6,0)</f>
        <v>90</v>
      </c>
      <c r="H26" s="42">
        <f>VLOOKUP(B26,[1]Sheet1!B$4:H$1531,7,0)</f>
        <v>90</v>
      </c>
      <c r="I26" s="47" t="str">
        <f t="shared" si="0"/>
        <v>Xuất sắc</v>
      </c>
      <c r="J26" s="42">
        <f>VLOOKUP(B26,[1]Sheet1!B$4:J$1531,9,0)</f>
        <v>90</v>
      </c>
      <c r="K26" s="47" t="str">
        <f t="shared" si="1"/>
        <v>Xuất sắc</v>
      </c>
    </row>
    <row r="27" spans="1:11" s="4" customFormat="1" ht="15.75" x14ac:dyDescent="0.25">
      <c r="A27" s="53">
        <v>15</v>
      </c>
      <c r="B27" s="44" t="s">
        <v>858</v>
      </c>
      <c r="C27" s="45" t="s">
        <v>859</v>
      </c>
      <c r="D27" s="46">
        <v>37979</v>
      </c>
      <c r="E27" s="42">
        <f>VLOOKUP(B27,[1]Sheet1!B$4:E$1531,4,0)</f>
        <v>94</v>
      </c>
      <c r="F27" s="42">
        <f>VLOOKUP(B27,[1]Sheet1!B$4:F$1531,5,0)</f>
        <v>94</v>
      </c>
      <c r="G27" s="42">
        <f>VLOOKUP(B27,[1]Sheet1!B$4:G$1531,6,0)</f>
        <v>94</v>
      </c>
      <c r="H27" s="42">
        <f>VLOOKUP(B27,[1]Sheet1!B$4:H$1531,7,0)</f>
        <v>94</v>
      </c>
      <c r="I27" s="47" t="str">
        <f t="shared" si="0"/>
        <v>Xuất sắc</v>
      </c>
      <c r="J27" s="42">
        <f>VLOOKUP(B27,[1]Sheet1!B$4:J$1531,9,0)</f>
        <v>94</v>
      </c>
      <c r="K27" s="47" t="str">
        <f t="shared" si="1"/>
        <v>Xuất sắc</v>
      </c>
    </row>
    <row r="28" spans="1:11" s="4" customFormat="1" ht="15.75" x14ac:dyDescent="0.25">
      <c r="A28" s="53">
        <v>16</v>
      </c>
      <c r="B28" s="44" t="s">
        <v>860</v>
      </c>
      <c r="C28" s="45" t="s">
        <v>861</v>
      </c>
      <c r="D28" s="46">
        <v>37726</v>
      </c>
      <c r="E28" s="42">
        <f>VLOOKUP(B28,[1]Sheet1!B$4:E$1531,4,0)</f>
        <v>92</v>
      </c>
      <c r="F28" s="42">
        <f>VLOOKUP(B28,[1]Sheet1!B$4:F$1531,5,0)</f>
        <v>87</v>
      </c>
      <c r="G28" s="42">
        <f>VLOOKUP(B28,[1]Sheet1!B$4:G$1531,6,0)</f>
        <v>87</v>
      </c>
      <c r="H28" s="42">
        <f>VLOOKUP(B28,[1]Sheet1!B$4:H$1531,7,0)</f>
        <v>87</v>
      </c>
      <c r="I28" s="47" t="str">
        <f t="shared" si="0"/>
        <v>Tốt</v>
      </c>
      <c r="J28" s="42">
        <f>VLOOKUP(B28,[1]Sheet1!B$4:J$1531,9,0)</f>
        <v>87</v>
      </c>
      <c r="K28" s="47" t="str">
        <f t="shared" si="1"/>
        <v>Tốt</v>
      </c>
    </row>
    <row r="29" spans="1:11" s="4" customFormat="1" ht="15.75" x14ac:dyDescent="0.25">
      <c r="A29" s="53">
        <v>17</v>
      </c>
      <c r="B29" s="44" t="s">
        <v>862</v>
      </c>
      <c r="C29" s="45" t="s">
        <v>863</v>
      </c>
      <c r="D29" s="46">
        <v>37798</v>
      </c>
      <c r="E29" s="42">
        <f>VLOOKUP(B29,[1]Sheet1!B$4:E$1531,4,0)</f>
        <v>90</v>
      </c>
      <c r="F29" s="42">
        <f>VLOOKUP(B29,[1]Sheet1!B$4:F$1531,5,0)</f>
        <v>90</v>
      </c>
      <c r="G29" s="42">
        <f>VLOOKUP(B29,[1]Sheet1!B$4:G$1531,6,0)</f>
        <v>90</v>
      </c>
      <c r="H29" s="42">
        <f>VLOOKUP(B29,[1]Sheet1!B$4:H$1531,7,0)</f>
        <v>90</v>
      </c>
      <c r="I29" s="47" t="str">
        <f t="shared" si="0"/>
        <v>Xuất sắc</v>
      </c>
      <c r="J29" s="42">
        <f>VLOOKUP(B29,[1]Sheet1!B$4:J$1531,9,0)</f>
        <v>90</v>
      </c>
      <c r="K29" s="47" t="str">
        <f t="shared" si="1"/>
        <v>Xuất sắc</v>
      </c>
    </row>
    <row r="30" spans="1:11" s="4" customFormat="1" ht="15.75" x14ac:dyDescent="0.25">
      <c r="A30" s="53">
        <v>18</v>
      </c>
      <c r="B30" s="44" t="s">
        <v>864</v>
      </c>
      <c r="C30" s="45" t="s">
        <v>865</v>
      </c>
      <c r="D30" s="46">
        <v>37942</v>
      </c>
      <c r="E30" s="42">
        <f>VLOOKUP(B30,[1]Sheet1!B$4:E$1531,4,0)</f>
        <v>90</v>
      </c>
      <c r="F30" s="42">
        <f>VLOOKUP(B30,[1]Sheet1!B$4:F$1531,5,0)</f>
        <v>90</v>
      </c>
      <c r="G30" s="42">
        <f>VLOOKUP(B30,[1]Sheet1!B$4:G$1531,6,0)</f>
        <v>90</v>
      </c>
      <c r="H30" s="42">
        <f>VLOOKUP(B30,[1]Sheet1!B$4:H$1531,7,0)</f>
        <v>90</v>
      </c>
      <c r="I30" s="47" t="str">
        <f t="shared" si="0"/>
        <v>Xuất sắc</v>
      </c>
      <c r="J30" s="42">
        <f>VLOOKUP(B30,[1]Sheet1!B$4:J$1531,9,0)</f>
        <v>90</v>
      </c>
      <c r="K30" s="47" t="str">
        <f t="shared" si="1"/>
        <v>Xuất sắc</v>
      </c>
    </row>
    <row r="31" spans="1:11" s="4" customFormat="1" ht="15.75" x14ac:dyDescent="0.25">
      <c r="A31" s="53">
        <v>19</v>
      </c>
      <c r="B31" s="44" t="s">
        <v>866</v>
      </c>
      <c r="C31" s="45" t="s">
        <v>867</v>
      </c>
      <c r="D31" s="46">
        <v>37823</v>
      </c>
      <c r="E31" s="42">
        <f>VLOOKUP(B31,[1]Sheet1!B$4:E$1531,4,0)</f>
        <v>70</v>
      </c>
      <c r="F31" s="42">
        <f>VLOOKUP(B31,[1]Sheet1!B$4:F$1531,5,0)</f>
        <v>75</v>
      </c>
      <c r="G31" s="42">
        <f>VLOOKUP(B31,[1]Sheet1!B$4:G$1531,6,0)</f>
        <v>75</v>
      </c>
      <c r="H31" s="42">
        <f>VLOOKUP(B31,[1]Sheet1!B$4:H$1531,7,0)</f>
        <v>75</v>
      </c>
      <c r="I31" s="47" t="str">
        <f t="shared" si="0"/>
        <v>Khá</v>
      </c>
      <c r="J31" s="42">
        <f>VLOOKUP(B31,[1]Sheet1!B$4:J$1531,9,0)</f>
        <v>75</v>
      </c>
      <c r="K31" s="47" t="str">
        <f t="shared" si="1"/>
        <v>Khá</v>
      </c>
    </row>
    <row r="32" spans="1:11" s="4" customFormat="1" ht="15.75" x14ac:dyDescent="0.25">
      <c r="A32" s="53">
        <v>20</v>
      </c>
      <c r="B32" s="44" t="s">
        <v>868</v>
      </c>
      <c r="C32" s="45" t="s">
        <v>869</v>
      </c>
      <c r="D32" s="46">
        <v>37935</v>
      </c>
      <c r="E32" s="42">
        <f>VLOOKUP(B32,[1]Sheet1!B$4:E$1531,4,0)</f>
        <v>90</v>
      </c>
      <c r="F32" s="42">
        <f>VLOOKUP(B32,[1]Sheet1!B$4:F$1531,5,0)</f>
        <v>90</v>
      </c>
      <c r="G32" s="42">
        <f>VLOOKUP(B32,[1]Sheet1!B$4:G$1531,6,0)</f>
        <v>90</v>
      </c>
      <c r="H32" s="42">
        <f>VLOOKUP(B32,[1]Sheet1!B$4:H$1531,7,0)</f>
        <v>90</v>
      </c>
      <c r="I32" s="47" t="str">
        <f t="shared" si="0"/>
        <v>Xuất sắc</v>
      </c>
      <c r="J32" s="42">
        <f>VLOOKUP(B32,[1]Sheet1!B$4:J$1531,9,0)</f>
        <v>90</v>
      </c>
      <c r="K32" s="47" t="str">
        <f t="shared" si="1"/>
        <v>Xuất sắc</v>
      </c>
    </row>
    <row r="33" spans="1:11" s="4" customFormat="1" ht="15.75" x14ac:dyDescent="0.25">
      <c r="A33" s="53">
        <v>21</v>
      </c>
      <c r="B33" s="44" t="s">
        <v>870</v>
      </c>
      <c r="C33" s="45" t="s">
        <v>871</v>
      </c>
      <c r="D33" s="46">
        <v>37845</v>
      </c>
      <c r="E33" s="42">
        <f>VLOOKUP(B33,[1]Sheet1!B$4:E$1531,4,0)</f>
        <v>90</v>
      </c>
      <c r="F33" s="42">
        <f>VLOOKUP(B33,[1]Sheet1!B$4:F$1531,5,0)</f>
        <v>90</v>
      </c>
      <c r="G33" s="42">
        <f>VLOOKUP(B33,[1]Sheet1!B$4:G$1531,6,0)</f>
        <v>90</v>
      </c>
      <c r="H33" s="42">
        <f>VLOOKUP(B33,[1]Sheet1!B$4:H$1531,7,0)</f>
        <v>90</v>
      </c>
      <c r="I33" s="47" t="str">
        <f t="shared" si="0"/>
        <v>Xuất sắc</v>
      </c>
      <c r="J33" s="42">
        <f>VLOOKUP(B33,[1]Sheet1!B$4:J$1531,9,0)</f>
        <v>90</v>
      </c>
      <c r="K33" s="47" t="str">
        <f t="shared" si="1"/>
        <v>Xuất sắc</v>
      </c>
    </row>
    <row r="34" spans="1:11" s="4" customFormat="1" ht="15.75" x14ac:dyDescent="0.25">
      <c r="A34" s="53">
        <v>22</v>
      </c>
      <c r="B34" s="44" t="s">
        <v>872</v>
      </c>
      <c r="C34" s="45" t="s">
        <v>873</v>
      </c>
      <c r="D34" s="46">
        <v>37859</v>
      </c>
      <c r="E34" s="42">
        <f>VLOOKUP(B34,[1]Sheet1!B$4:E$1531,4,0)</f>
        <v>80</v>
      </c>
      <c r="F34" s="42">
        <f>VLOOKUP(B34,[1]Sheet1!B$4:F$1531,5,0)</f>
        <v>77</v>
      </c>
      <c r="G34" s="42">
        <f>VLOOKUP(B34,[1]Sheet1!B$4:G$1531,6,0)</f>
        <v>77</v>
      </c>
      <c r="H34" s="42">
        <f>VLOOKUP(B34,[1]Sheet1!B$4:H$1531,7,0)</f>
        <v>77</v>
      </c>
      <c r="I34" s="47" t="str">
        <f t="shared" si="0"/>
        <v>Khá</v>
      </c>
      <c r="J34" s="42">
        <f>VLOOKUP(B34,[1]Sheet1!B$4:J$1531,9,0)</f>
        <v>77</v>
      </c>
      <c r="K34" s="47" t="str">
        <f t="shared" si="1"/>
        <v>Khá</v>
      </c>
    </row>
    <row r="35" spans="1:11" s="4" customFormat="1" ht="15.75" x14ac:dyDescent="0.25">
      <c r="A35" s="53">
        <v>23</v>
      </c>
      <c r="B35" s="44" t="s">
        <v>874</v>
      </c>
      <c r="C35" s="45" t="s">
        <v>875</v>
      </c>
      <c r="D35" s="46">
        <v>37984</v>
      </c>
      <c r="E35" s="42">
        <f>VLOOKUP(B35,[1]Sheet1!B$4:E$1531,4,0)</f>
        <v>85</v>
      </c>
      <c r="F35" s="42">
        <f>VLOOKUP(B35,[1]Sheet1!B$4:F$1531,5,0)</f>
        <v>85</v>
      </c>
      <c r="G35" s="42">
        <f>VLOOKUP(B35,[1]Sheet1!B$4:G$1531,6,0)</f>
        <v>85</v>
      </c>
      <c r="H35" s="42">
        <f>VLOOKUP(B35,[1]Sheet1!B$4:H$1531,7,0)</f>
        <v>85</v>
      </c>
      <c r="I35" s="47" t="str">
        <f t="shared" si="0"/>
        <v>Tốt</v>
      </c>
      <c r="J35" s="42">
        <f>VLOOKUP(B35,[1]Sheet1!B$4:J$1531,9,0)</f>
        <v>85</v>
      </c>
      <c r="K35" s="47" t="str">
        <f t="shared" si="1"/>
        <v>Tốt</v>
      </c>
    </row>
    <row r="36" spans="1:11" s="4" customFormat="1" ht="15.75" x14ac:dyDescent="0.25">
      <c r="A36" s="53">
        <v>24</v>
      </c>
      <c r="B36" s="44" t="s">
        <v>876</v>
      </c>
      <c r="C36" s="45" t="s">
        <v>877</v>
      </c>
      <c r="D36" s="46">
        <v>37799</v>
      </c>
      <c r="E36" s="42">
        <f>VLOOKUP(B36,[1]Sheet1!B$4:E$1531,4,0)</f>
        <v>80</v>
      </c>
      <c r="F36" s="42">
        <f>VLOOKUP(B36,[1]Sheet1!B$4:F$1531,5,0)</f>
        <v>80</v>
      </c>
      <c r="G36" s="42">
        <f>VLOOKUP(B36,[1]Sheet1!B$4:G$1531,6,0)</f>
        <v>80</v>
      </c>
      <c r="H36" s="42">
        <f>VLOOKUP(B36,[1]Sheet1!B$4:H$1531,7,0)</f>
        <v>80</v>
      </c>
      <c r="I36" s="47" t="str">
        <f t="shared" si="0"/>
        <v>Tốt</v>
      </c>
      <c r="J36" s="42">
        <f>VLOOKUP(B36,[1]Sheet1!B$4:J$1531,9,0)</f>
        <v>80</v>
      </c>
      <c r="K36" s="47" t="str">
        <f t="shared" si="1"/>
        <v>Tốt</v>
      </c>
    </row>
    <row r="37" spans="1:11" s="4" customFormat="1" ht="15.75" x14ac:dyDescent="0.25">
      <c r="A37" s="53">
        <v>25</v>
      </c>
      <c r="B37" s="44" t="s">
        <v>878</v>
      </c>
      <c r="C37" s="45" t="s">
        <v>879</v>
      </c>
      <c r="D37" s="46">
        <v>37831</v>
      </c>
      <c r="E37" s="42">
        <f>VLOOKUP(B37,[1]Sheet1!B$4:E$1531,4,0)</f>
        <v>90</v>
      </c>
      <c r="F37" s="42">
        <f>VLOOKUP(B37,[1]Sheet1!B$4:F$1531,5,0)</f>
        <v>90</v>
      </c>
      <c r="G37" s="42">
        <f>VLOOKUP(B37,[1]Sheet1!B$4:G$1531,6,0)</f>
        <v>90</v>
      </c>
      <c r="H37" s="42">
        <f>VLOOKUP(B37,[1]Sheet1!B$4:H$1531,7,0)</f>
        <v>90</v>
      </c>
      <c r="I37" s="47" t="str">
        <f t="shared" si="0"/>
        <v>Xuất sắc</v>
      </c>
      <c r="J37" s="42">
        <f>VLOOKUP(B37,[1]Sheet1!B$4:J$1531,9,0)</f>
        <v>90</v>
      </c>
      <c r="K37" s="47" t="str">
        <f t="shared" si="1"/>
        <v>Xuất sắc</v>
      </c>
    </row>
    <row r="38" spans="1:11" s="4" customFormat="1" ht="15.75" x14ac:dyDescent="0.25">
      <c r="A38" s="53">
        <v>26</v>
      </c>
      <c r="B38" s="44" t="s">
        <v>880</v>
      </c>
      <c r="C38" s="45" t="s">
        <v>881</v>
      </c>
      <c r="D38" s="46">
        <v>37752</v>
      </c>
      <c r="E38" s="42">
        <f>VLOOKUP(B38,[1]Sheet1!B$4:E$1531,4,0)</f>
        <v>90</v>
      </c>
      <c r="F38" s="42">
        <f>VLOOKUP(B38,[1]Sheet1!B$4:F$1531,5,0)</f>
        <v>90</v>
      </c>
      <c r="G38" s="42">
        <f>VLOOKUP(B38,[1]Sheet1!B$4:G$1531,6,0)</f>
        <v>90</v>
      </c>
      <c r="H38" s="42">
        <f>VLOOKUP(B38,[1]Sheet1!B$4:H$1531,7,0)</f>
        <v>90</v>
      </c>
      <c r="I38" s="47" t="str">
        <f t="shared" si="0"/>
        <v>Xuất sắc</v>
      </c>
      <c r="J38" s="42">
        <f>VLOOKUP(B38,[1]Sheet1!B$4:J$1531,9,0)</f>
        <v>90</v>
      </c>
      <c r="K38" s="47" t="str">
        <f t="shared" si="1"/>
        <v>Xuất sắc</v>
      </c>
    </row>
    <row r="39" spans="1:11" s="4" customFormat="1" ht="15.75" x14ac:dyDescent="0.25">
      <c r="A39" s="53">
        <v>27</v>
      </c>
      <c r="B39" s="44" t="s">
        <v>882</v>
      </c>
      <c r="C39" s="45" t="s">
        <v>883</v>
      </c>
      <c r="D39" s="46">
        <v>37756</v>
      </c>
      <c r="E39" s="42">
        <f>VLOOKUP(B39,[1]Sheet1!B$4:E$1531,4,0)</f>
        <v>80</v>
      </c>
      <c r="F39" s="42">
        <f>VLOOKUP(B39,[1]Sheet1!B$4:F$1531,5,0)</f>
        <v>0</v>
      </c>
      <c r="G39" s="42">
        <f>VLOOKUP(B39,[1]Sheet1!B$4:G$1531,6,0)</f>
        <v>70</v>
      </c>
      <c r="H39" s="42">
        <f>VLOOKUP(B39,[1]Sheet1!B$4:H$1531,7,0)</f>
        <v>75</v>
      </c>
      <c r="I39" s="47" t="str">
        <f t="shared" si="0"/>
        <v>Khá</v>
      </c>
      <c r="J39" s="42">
        <f>VLOOKUP(B39,[1]Sheet1!B$4:J$1531,9,0)</f>
        <v>75</v>
      </c>
      <c r="K39" s="47" t="str">
        <f t="shared" si="1"/>
        <v>Khá</v>
      </c>
    </row>
    <row r="40" spans="1:11" s="4" customFormat="1" ht="15.75" x14ac:dyDescent="0.25">
      <c r="A40" s="53">
        <v>28</v>
      </c>
      <c r="B40" s="44" t="s">
        <v>884</v>
      </c>
      <c r="C40" s="45" t="s">
        <v>885</v>
      </c>
      <c r="D40" s="46">
        <v>37797</v>
      </c>
      <c r="E40" s="42">
        <f>VLOOKUP(B40,[1]Sheet1!B$4:E$1531,4,0)</f>
        <v>90</v>
      </c>
      <c r="F40" s="42">
        <f>VLOOKUP(B40,[1]Sheet1!B$4:F$1531,5,0)</f>
        <v>90</v>
      </c>
      <c r="G40" s="42">
        <f>VLOOKUP(B40,[1]Sheet1!B$4:G$1531,6,0)</f>
        <v>90</v>
      </c>
      <c r="H40" s="42">
        <f>VLOOKUP(B40,[1]Sheet1!B$4:H$1531,7,0)</f>
        <v>90</v>
      </c>
      <c r="I40" s="47" t="str">
        <f t="shared" si="0"/>
        <v>Xuất sắc</v>
      </c>
      <c r="J40" s="42">
        <f>VLOOKUP(B40,[1]Sheet1!B$4:J$1531,9,0)</f>
        <v>90</v>
      </c>
      <c r="K40" s="47" t="str">
        <f t="shared" si="1"/>
        <v>Xuất sắc</v>
      </c>
    </row>
    <row r="41" spans="1:11" s="4" customFormat="1" ht="15.75" x14ac:dyDescent="0.25">
      <c r="A41" s="53">
        <v>29</v>
      </c>
      <c r="B41" s="44" t="s">
        <v>886</v>
      </c>
      <c r="C41" s="45" t="s">
        <v>887</v>
      </c>
      <c r="D41" s="46">
        <v>37669</v>
      </c>
      <c r="E41" s="42">
        <f>VLOOKUP(B41,[1]Sheet1!B$4:E$1531,4,0)</f>
        <v>95</v>
      </c>
      <c r="F41" s="42">
        <f>VLOOKUP(B41,[1]Sheet1!B$4:F$1531,5,0)</f>
        <v>95</v>
      </c>
      <c r="G41" s="42">
        <f>VLOOKUP(B41,[1]Sheet1!B$4:G$1531,6,0)</f>
        <v>95</v>
      </c>
      <c r="H41" s="42">
        <f>VLOOKUP(B41,[1]Sheet1!B$4:H$1531,7,0)</f>
        <v>95</v>
      </c>
      <c r="I41" s="47" t="str">
        <f t="shared" si="0"/>
        <v>Xuất sắc</v>
      </c>
      <c r="J41" s="42">
        <f>VLOOKUP(B41,[1]Sheet1!B$4:J$1531,9,0)</f>
        <v>95</v>
      </c>
      <c r="K41" s="47" t="str">
        <f t="shared" si="1"/>
        <v>Xuất sắc</v>
      </c>
    </row>
    <row r="42" spans="1:11" s="4" customFormat="1" ht="15.75" x14ac:dyDescent="0.25">
      <c r="A42" s="53">
        <v>30</v>
      </c>
      <c r="B42" s="44" t="s">
        <v>888</v>
      </c>
      <c r="C42" s="45" t="s">
        <v>889</v>
      </c>
      <c r="D42" s="46">
        <v>37908</v>
      </c>
      <c r="E42" s="42">
        <f>VLOOKUP(B42,[1]Sheet1!B$4:E$1531,4,0)</f>
        <v>90</v>
      </c>
      <c r="F42" s="42">
        <f>VLOOKUP(B42,[1]Sheet1!B$4:F$1531,5,0)</f>
        <v>90</v>
      </c>
      <c r="G42" s="42">
        <f>VLOOKUP(B42,[1]Sheet1!B$4:G$1531,6,0)</f>
        <v>90</v>
      </c>
      <c r="H42" s="42">
        <f>VLOOKUP(B42,[1]Sheet1!B$4:H$1531,7,0)</f>
        <v>90</v>
      </c>
      <c r="I42" s="47" t="str">
        <f t="shared" si="0"/>
        <v>Xuất sắc</v>
      </c>
      <c r="J42" s="42">
        <f>VLOOKUP(B42,[1]Sheet1!B$4:J$1531,9,0)</f>
        <v>90</v>
      </c>
      <c r="K42" s="47" t="str">
        <f t="shared" si="1"/>
        <v>Xuất sắc</v>
      </c>
    </row>
    <row r="43" spans="1:11" s="4" customFormat="1" ht="15.75" x14ac:dyDescent="0.25">
      <c r="A43" s="53">
        <v>31</v>
      </c>
      <c r="B43" s="44" t="s">
        <v>890</v>
      </c>
      <c r="C43" s="45" t="s">
        <v>891</v>
      </c>
      <c r="D43" s="46">
        <v>37632</v>
      </c>
      <c r="E43" s="42">
        <f>VLOOKUP(B43,[1]Sheet1!B$4:E$1531,4,0)</f>
        <v>90</v>
      </c>
      <c r="F43" s="42">
        <f>VLOOKUP(B43,[1]Sheet1!B$4:F$1531,5,0)</f>
        <v>90</v>
      </c>
      <c r="G43" s="42">
        <f>VLOOKUP(B43,[1]Sheet1!B$4:G$1531,6,0)</f>
        <v>90</v>
      </c>
      <c r="H43" s="42">
        <f>VLOOKUP(B43,[1]Sheet1!B$4:H$1531,7,0)</f>
        <v>90</v>
      </c>
      <c r="I43" s="47" t="str">
        <f t="shared" si="0"/>
        <v>Xuất sắc</v>
      </c>
      <c r="J43" s="42">
        <f>VLOOKUP(B43,[1]Sheet1!B$4:J$1531,9,0)</f>
        <v>90</v>
      </c>
      <c r="K43" s="47" t="str">
        <f t="shared" si="1"/>
        <v>Xuất sắc</v>
      </c>
    </row>
    <row r="44" spans="1:11" s="4" customFormat="1" ht="15.75" x14ac:dyDescent="0.25">
      <c r="A44" s="53">
        <v>32</v>
      </c>
      <c r="B44" s="44" t="s">
        <v>892</v>
      </c>
      <c r="C44" s="45" t="s">
        <v>893</v>
      </c>
      <c r="D44" s="46">
        <v>37971</v>
      </c>
      <c r="E44" s="42">
        <f>VLOOKUP(B44,[1]Sheet1!B$4:E$1531,4,0)</f>
        <v>90</v>
      </c>
      <c r="F44" s="42">
        <f>VLOOKUP(B44,[1]Sheet1!B$4:F$1531,5,0)</f>
        <v>90</v>
      </c>
      <c r="G44" s="42">
        <f>VLOOKUP(B44,[1]Sheet1!B$4:G$1531,6,0)</f>
        <v>90</v>
      </c>
      <c r="H44" s="42">
        <f>VLOOKUP(B44,[1]Sheet1!B$4:H$1531,7,0)</f>
        <v>90</v>
      </c>
      <c r="I44" s="47" t="str">
        <f t="shared" si="0"/>
        <v>Xuất sắc</v>
      </c>
      <c r="J44" s="42">
        <f>VLOOKUP(B44,[1]Sheet1!B$4:J$1531,9,0)</f>
        <v>90</v>
      </c>
      <c r="K44" s="47" t="str">
        <f t="shared" si="1"/>
        <v>Xuất sắc</v>
      </c>
    </row>
    <row r="45" spans="1:11" s="4" customFormat="1" ht="15.75" x14ac:dyDescent="0.25">
      <c r="A45" s="53">
        <v>33</v>
      </c>
      <c r="B45" s="44" t="s">
        <v>894</v>
      </c>
      <c r="C45" s="45" t="s">
        <v>895</v>
      </c>
      <c r="D45" s="46">
        <v>37984</v>
      </c>
      <c r="E45" s="42">
        <f>VLOOKUP(B45,[1]Sheet1!B$4:E$1531,4,0)</f>
        <v>67</v>
      </c>
      <c r="F45" s="42">
        <f>VLOOKUP(B45,[1]Sheet1!B$4:F$1531,5,0)</f>
        <v>67</v>
      </c>
      <c r="G45" s="42">
        <f>VLOOKUP(B45,[1]Sheet1!B$4:G$1531,6,0)</f>
        <v>67</v>
      </c>
      <c r="H45" s="42">
        <f>VLOOKUP(B45,[1]Sheet1!B$4:H$1531,7,0)</f>
        <v>67</v>
      </c>
      <c r="I45" s="47" t="str">
        <f t="shared" si="0"/>
        <v>Khá</v>
      </c>
      <c r="J45" s="42">
        <f>VLOOKUP(B45,[1]Sheet1!B$4:J$1531,9,0)</f>
        <v>67</v>
      </c>
      <c r="K45" s="47" t="str">
        <f t="shared" si="1"/>
        <v>Khá</v>
      </c>
    </row>
    <row r="46" spans="1:11" s="4" customFormat="1" ht="15.75" x14ac:dyDescent="0.25">
      <c r="A46" s="53">
        <v>34</v>
      </c>
      <c r="B46" s="44" t="s">
        <v>896</v>
      </c>
      <c r="C46" s="45" t="s">
        <v>897</v>
      </c>
      <c r="D46" s="46">
        <v>37884</v>
      </c>
      <c r="E46" s="42">
        <f>VLOOKUP(B46,[1]Sheet1!B$4:E$1531,4,0)</f>
        <v>90</v>
      </c>
      <c r="F46" s="42">
        <f>VLOOKUP(B46,[1]Sheet1!B$4:F$1531,5,0)</f>
        <v>85</v>
      </c>
      <c r="G46" s="42">
        <f>VLOOKUP(B46,[1]Sheet1!B$4:G$1531,6,0)</f>
        <v>85</v>
      </c>
      <c r="H46" s="42">
        <f>VLOOKUP(B46,[1]Sheet1!B$4:H$1531,7,0)</f>
        <v>85</v>
      </c>
      <c r="I46" s="47" t="str">
        <f t="shared" si="0"/>
        <v>Tốt</v>
      </c>
      <c r="J46" s="42">
        <f>VLOOKUP(B46,[1]Sheet1!B$4:J$1531,9,0)</f>
        <v>85</v>
      </c>
      <c r="K46" s="47" t="str">
        <f t="shared" si="1"/>
        <v>Tốt</v>
      </c>
    </row>
    <row r="47" spans="1:11" s="4" customFormat="1" ht="15.75" x14ac:dyDescent="0.25">
      <c r="A47" s="53">
        <v>35</v>
      </c>
      <c r="B47" s="44" t="s">
        <v>898</v>
      </c>
      <c r="C47" s="45" t="s">
        <v>899</v>
      </c>
      <c r="D47" s="46">
        <v>37715</v>
      </c>
      <c r="E47" s="42">
        <f>VLOOKUP(B47,[1]Sheet1!B$4:E$1531,4,0)</f>
        <v>80</v>
      </c>
      <c r="F47" s="42">
        <f>VLOOKUP(B47,[1]Sheet1!B$4:F$1531,5,0)</f>
        <v>90</v>
      </c>
      <c r="G47" s="42">
        <f>VLOOKUP(B47,[1]Sheet1!B$4:G$1531,6,0)</f>
        <v>90</v>
      </c>
      <c r="H47" s="42">
        <f>VLOOKUP(B47,[1]Sheet1!B$4:H$1531,7,0)</f>
        <v>90</v>
      </c>
      <c r="I47" s="47" t="str">
        <f t="shared" si="0"/>
        <v>Xuất sắc</v>
      </c>
      <c r="J47" s="42">
        <f>VLOOKUP(B47,[1]Sheet1!B$4:J$1531,9,0)</f>
        <v>90</v>
      </c>
      <c r="K47" s="47" t="str">
        <f t="shared" si="1"/>
        <v>Xuất sắc</v>
      </c>
    </row>
    <row r="48" spans="1:11" s="4" customFormat="1" ht="15.75" x14ac:dyDescent="0.25">
      <c r="A48" s="53">
        <v>36</v>
      </c>
      <c r="B48" s="44" t="s">
        <v>900</v>
      </c>
      <c r="C48" s="45" t="s">
        <v>901</v>
      </c>
      <c r="D48" s="46">
        <v>37829</v>
      </c>
      <c r="E48" s="42">
        <f>VLOOKUP(B48,[1]Sheet1!B$4:E$1531,4,0)</f>
        <v>60</v>
      </c>
      <c r="F48" s="42">
        <f>VLOOKUP(B48,[1]Sheet1!B$4:F$1531,5,0)</f>
        <v>60</v>
      </c>
      <c r="G48" s="42">
        <f>VLOOKUP(B48,[1]Sheet1!B$4:G$1531,6,0)</f>
        <v>60</v>
      </c>
      <c r="H48" s="42">
        <f>VLOOKUP(B48,[1]Sheet1!B$4:H$1531,7,0)</f>
        <v>60</v>
      </c>
      <c r="I48" s="47" t="str">
        <f t="shared" si="0"/>
        <v>Trung bình</v>
      </c>
      <c r="J48" s="42">
        <f>VLOOKUP(B48,[1]Sheet1!B$4:J$1531,9,0)</f>
        <v>60</v>
      </c>
      <c r="K48" s="47" t="str">
        <f t="shared" si="1"/>
        <v>Trung bình</v>
      </c>
    </row>
    <row r="49" spans="1:11" s="4" customFormat="1" ht="15.75" x14ac:dyDescent="0.25">
      <c r="A49" s="53">
        <v>37</v>
      </c>
      <c r="B49" s="44" t="s">
        <v>902</v>
      </c>
      <c r="C49" s="45" t="s">
        <v>903</v>
      </c>
      <c r="D49" s="46">
        <v>37932</v>
      </c>
      <c r="E49" s="42">
        <f>VLOOKUP(B49,[1]Sheet1!B$4:E$1531,4,0)</f>
        <v>94</v>
      </c>
      <c r="F49" s="42">
        <f>VLOOKUP(B49,[1]Sheet1!B$4:F$1531,5,0)</f>
        <v>94</v>
      </c>
      <c r="G49" s="42">
        <f>VLOOKUP(B49,[1]Sheet1!B$4:G$1531,6,0)</f>
        <v>94</v>
      </c>
      <c r="H49" s="42">
        <f>VLOOKUP(B49,[1]Sheet1!B$4:H$1531,7,0)</f>
        <v>94</v>
      </c>
      <c r="I49" s="47" t="str">
        <f t="shared" si="0"/>
        <v>Xuất sắc</v>
      </c>
      <c r="J49" s="42">
        <f>VLOOKUP(B49,[1]Sheet1!B$4:J$1531,9,0)</f>
        <v>94</v>
      </c>
      <c r="K49" s="47" t="str">
        <f t="shared" si="1"/>
        <v>Xuất sắc</v>
      </c>
    </row>
    <row r="50" spans="1:11" s="4" customFormat="1" ht="15.75" x14ac:dyDescent="0.25">
      <c r="A50" s="53">
        <v>38</v>
      </c>
      <c r="B50" s="44" t="s">
        <v>904</v>
      </c>
      <c r="C50" s="45" t="s">
        <v>905</v>
      </c>
      <c r="D50" s="46">
        <v>37840</v>
      </c>
      <c r="E50" s="42">
        <f>VLOOKUP(B50,[1]Sheet1!B$4:E$1531,4,0)</f>
        <v>90</v>
      </c>
      <c r="F50" s="42">
        <f>VLOOKUP(B50,[1]Sheet1!B$4:F$1531,5,0)</f>
        <v>90</v>
      </c>
      <c r="G50" s="42">
        <f>VLOOKUP(B50,[1]Sheet1!B$4:G$1531,6,0)</f>
        <v>90</v>
      </c>
      <c r="H50" s="42">
        <f>VLOOKUP(B50,[1]Sheet1!B$4:H$1531,7,0)</f>
        <v>90</v>
      </c>
      <c r="I50" s="47" t="str">
        <f t="shared" si="0"/>
        <v>Xuất sắc</v>
      </c>
      <c r="J50" s="42">
        <f>VLOOKUP(B50,[1]Sheet1!B$4:J$1531,9,0)</f>
        <v>90</v>
      </c>
      <c r="K50" s="47" t="str">
        <f t="shared" si="1"/>
        <v>Xuất sắc</v>
      </c>
    </row>
    <row r="51" spans="1:11" s="4" customFormat="1" ht="15.75" x14ac:dyDescent="0.25">
      <c r="A51" s="53">
        <v>39</v>
      </c>
      <c r="B51" s="44" t="s">
        <v>906</v>
      </c>
      <c r="C51" s="45" t="s">
        <v>907</v>
      </c>
      <c r="D51" s="46">
        <v>37836</v>
      </c>
      <c r="E51" s="42">
        <f>VLOOKUP(B51,[1]Sheet1!B$4:E$1531,4,0)</f>
        <v>90</v>
      </c>
      <c r="F51" s="42">
        <f>VLOOKUP(B51,[1]Sheet1!B$4:F$1531,5,0)</f>
        <v>90</v>
      </c>
      <c r="G51" s="42">
        <f>VLOOKUP(B51,[1]Sheet1!B$4:G$1531,6,0)</f>
        <v>90</v>
      </c>
      <c r="H51" s="42">
        <f>VLOOKUP(B51,[1]Sheet1!B$4:H$1531,7,0)</f>
        <v>90</v>
      </c>
      <c r="I51" s="47" t="str">
        <f t="shared" si="0"/>
        <v>Xuất sắc</v>
      </c>
      <c r="J51" s="42">
        <f>VLOOKUP(B51,[1]Sheet1!B$4:J$1531,9,0)</f>
        <v>90</v>
      </c>
      <c r="K51" s="47" t="str">
        <f t="shared" si="1"/>
        <v>Xuất sắc</v>
      </c>
    </row>
    <row r="52" spans="1:11" s="4" customFormat="1" ht="15.75" x14ac:dyDescent="0.25">
      <c r="A52" s="53">
        <v>40</v>
      </c>
      <c r="B52" s="44" t="s">
        <v>908</v>
      </c>
      <c r="C52" s="45" t="s">
        <v>909</v>
      </c>
      <c r="D52" s="46">
        <v>37706</v>
      </c>
      <c r="E52" s="42">
        <f>VLOOKUP(B52,[1]Sheet1!B$4:E$1531,4,0)</f>
        <v>90</v>
      </c>
      <c r="F52" s="42">
        <f>VLOOKUP(B52,[1]Sheet1!B$4:F$1531,5,0)</f>
        <v>90</v>
      </c>
      <c r="G52" s="42">
        <f>VLOOKUP(B52,[1]Sheet1!B$4:G$1531,6,0)</f>
        <v>90</v>
      </c>
      <c r="H52" s="42">
        <f>VLOOKUP(B52,[1]Sheet1!B$4:H$1531,7,0)</f>
        <v>90</v>
      </c>
      <c r="I52" s="47" t="str">
        <f t="shared" si="0"/>
        <v>Xuất sắc</v>
      </c>
      <c r="J52" s="42">
        <f>VLOOKUP(B52,[1]Sheet1!B$4:J$1531,9,0)</f>
        <v>90</v>
      </c>
      <c r="K52" s="47" t="str">
        <f t="shared" si="1"/>
        <v>Xuất sắc</v>
      </c>
    </row>
    <row r="53" spans="1:11" s="4" customFormat="1" ht="15.75" x14ac:dyDescent="0.25">
      <c r="A53" s="53">
        <v>41</v>
      </c>
      <c r="B53" s="44" t="s">
        <v>910</v>
      </c>
      <c r="C53" s="45" t="s">
        <v>911</v>
      </c>
      <c r="D53" s="46">
        <v>37868</v>
      </c>
      <c r="E53" s="42">
        <f>VLOOKUP(B53,[1]Sheet1!B$4:E$1531,4,0)</f>
        <v>90</v>
      </c>
      <c r="F53" s="42">
        <f>VLOOKUP(B53,[1]Sheet1!B$4:F$1531,5,0)</f>
        <v>90</v>
      </c>
      <c r="G53" s="42">
        <f>VLOOKUP(B53,[1]Sheet1!B$4:G$1531,6,0)</f>
        <v>90</v>
      </c>
      <c r="H53" s="42">
        <f>VLOOKUP(B53,[1]Sheet1!B$4:H$1531,7,0)</f>
        <v>90</v>
      </c>
      <c r="I53" s="47" t="str">
        <f t="shared" si="0"/>
        <v>Xuất sắc</v>
      </c>
      <c r="J53" s="42">
        <f>VLOOKUP(B53,[1]Sheet1!B$4:J$1531,9,0)</f>
        <v>90</v>
      </c>
      <c r="K53" s="47" t="str">
        <f t="shared" si="1"/>
        <v>Xuất sắc</v>
      </c>
    </row>
    <row r="54" spans="1:11" s="4" customFormat="1" ht="15.75" x14ac:dyDescent="0.25">
      <c r="A54" s="53">
        <v>42</v>
      </c>
      <c r="B54" s="44" t="s">
        <v>912</v>
      </c>
      <c r="C54" s="45" t="s">
        <v>913</v>
      </c>
      <c r="D54" s="46">
        <v>37692</v>
      </c>
      <c r="E54" s="42">
        <f>VLOOKUP(B54,[1]Sheet1!B$4:E$1531,4,0)</f>
        <v>85</v>
      </c>
      <c r="F54" s="42">
        <f>VLOOKUP(B54,[1]Sheet1!B$4:F$1531,5,0)</f>
        <v>85</v>
      </c>
      <c r="G54" s="42">
        <f>VLOOKUP(B54,[1]Sheet1!B$4:G$1531,6,0)</f>
        <v>85</v>
      </c>
      <c r="H54" s="42">
        <f>VLOOKUP(B54,[1]Sheet1!B$4:H$1531,7,0)</f>
        <v>85</v>
      </c>
      <c r="I54" s="47" t="str">
        <f t="shared" si="0"/>
        <v>Tốt</v>
      </c>
      <c r="J54" s="42">
        <f>VLOOKUP(B54,[1]Sheet1!B$4:J$1531,9,0)</f>
        <v>85</v>
      </c>
      <c r="K54" s="47" t="str">
        <f t="shared" si="1"/>
        <v>Tốt</v>
      </c>
    </row>
    <row r="55" spans="1:11" s="4" customFormat="1" ht="15.75" x14ac:dyDescent="0.25">
      <c r="A55" s="53">
        <v>43</v>
      </c>
      <c r="B55" s="44" t="s">
        <v>914</v>
      </c>
      <c r="C55" s="45" t="s">
        <v>915</v>
      </c>
      <c r="D55" s="46">
        <v>37940</v>
      </c>
      <c r="E55" s="42">
        <f>VLOOKUP(B55,[1]Sheet1!B$4:E$1531,4,0)</f>
        <v>75</v>
      </c>
      <c r="F55" s="42">
        <f>VLOOKUP(B55,[1]Sheet1!B$4:F$1531,5,0)</f>
        <v>80</v>
      </c>
      <c r="G55" s="42">
        <f>VLOOKUP(B55,[1]Sheet1!B$4:G$1531,6,0)</f>
        <v>80</v>
      </c>
      <c r="H55" s="42">
        <f>VLOOKUP(B55,[1]Sheet1!B$4:H$1531,7,0)</f>
        <v>80</v>
      </c>
      <c r="I55" s="47" t="str">
        <f t="shared" si="0"/>
        <v>Tốt</v>
      </c>
      <c r="J55" s="42">
        <f>VLOOKUP(B55,[1]Sheet1!B$4:J$1531,9,0)</f>
        <v>80</v>
      </c>
      <c r="K55" s="47" t="str">
        <f t="shared" si="1"/>
        <v>Tốt</v>
      </c>
    </row>
    <row r="56" spans="1:11" s="4" customFormat="1" ht="15.75" x14ac:dyDescent="0.25">
      <c r="A56" s="53">
        <v>44</v>
      </c>
      <c r="B56" s="44" t="s">
        <v>916</v>
      </c>
      <c r="C56" s="45" t="s">
        <v>917</v>
      </c>
      <c r="D56" s="46">
        <v>37926</v>
      </c>
      <c r="E56" s="42">
        <f>VLOOKUP(B56,[1]Sheet1!B$4:E$1531,4,0)</f>
        <v>100</v>
      </c>
      <c r="F56" s="42">
        <f>VLOOKUP(B56,[1]Sheet1!B$4:F$1531,5,0)</f>
        <v>100</v>
      </c>
      <c r="G56" s="42">
        <f>VLOOKUP(B56,[1]Sheet1!B$4:G$1531,6,0)</f>
        <v>100</v>
      </c>
      <c r="H56" s="42">
        <f>VLOOKUP(B56,[1]Sheet1!B$4:H$1531,7,0)</f>
        <v>100</v>
      </c>
      <c r="I56" s="47" t="str">
        <f t="shared" si="0"/>
        <v>Xuất sắc</v>
      </c>
      <c r="J56" s="42">
        <f>VLOOKUP(B56,[1]Sheet1!B$4:J$1531,9,0)</f>
        <v>100</v>
      </c>
      <c r="K56" s="47" t="str">
        <f t="shared" si="1"/>
        <v>Xuất sắc</v>
      </c>
    </row>
    <row r="57" spans="1:11" s="4" customFormat="1" ht="15.75" x14ac:dyDescent="0.25">
      <c r="A57" s="53">
        <v>45</v>
      </c>
      <c r="B57" s="44" t="s">
        <v>918</v>
      </c>
      <c r="C57" s="45" t="s">
        <v>919</v>
      </c>
      <c r="D57" s="46">
        <v>37627</v>
      </c>
      <c r="E57" s="42">
        <f>VLOOKUP(B57,[1]Sheet1!B$4:E$1531,4,0)</f>
        <v>80</v>
      </c>
      <c r="F57" s="42">
        <f>VLOOKUP(B57,[1]Sheet1!B$4:F$1531,5,0)</f>
        <v>77</v>
      </c>
      <c r="G57" s="42">
        <f>VLOOKUP(B57,[1]Sheet1!B$4:G$1531,6,0)</f>
        <v>77</v>
      </c>
      <c r="H57" s="42">
        <f>VLOOKUP(B57,[1]Sheet1!B$4:H$1531,7,0)</f>
        <v>77</v>
      </c>
      <c r="I57" s="47" t="str">
        <f t="shared" si="0"/>
        <v>Khá</v>
      </c>
      <c r="J57" s="42">
        <f>VLOOKUP(B57,[1]Sheet1!B$4:J$1531,9,0)</f>
        <v>77</v>
      </c>
      <c r="K57" s="47" t="str">
        <f t="shared" si="1"/>
        <v>Khá</v>
      </c>
    </row>
    <row r="58" spans="1:11" s="4" customFormat="1" ht="15.75" x14ac:dyDescent="0.25">
      <c r="A58" s="53">
        <v>46</v>
      </c>
      <c r="B58" s="44" t="s">
        <v>920</v>
      </c>
      <c r="C58" s="45" t="s">
        <v>921</v>
      </c>
      <c r="D58" s="46">
        <v>37921</v>
      </c>
      <c r="E58" s="42">
        <f>VLOOKUP(B58,[1]Sheet1!B$4:E$1531,4,0)</f>
        <v>0</v>
      </c>
      <c r="F58" s="42">
        <f>VLOOKUP(B58,[1]Sheet1!B$4:F$1531,5,0)</f>
        <v>0</v>
      </c>
      <c r="G58" s="42">
        <f>VLOOKUP(B58,[1]Sheet1!B$4:G$1531,6,0)</f>
        <v>0</v>
      </c>
      <c r="H58" s="42">
        <f>VLOOKUP(B58,[1]Sheet1!B$4:H$1531,7,0)</f>
        <v>0</v>
      </c>
      <c r="I58" s="47" t="str">
        <f t="shared" si="0"/>
        <v>Kém</v>
      </c>
      <c r="J58" s="42">
        <f>VLOOKUP(B58,[1]Sheet1!B$4:J$1531,9,0)</f>
        <v>0</v>
      </c>
      <c r="K58" s="47" t="str">
        <f t="shared" si="1"/>
        <v>Kém</v>
      </c>
    </row>
    <row r="59" spans="1:11" s="4" customFormat="1" ht="15.75" x14ac:dyDescent="0.25">
      <c r="A59" s="53">
        <v>47</v>
      </c>
      <c r="B59" s="44" t="s">
        <v>922</v>
      </c>
      <c r="C59" s="45" t="s">
        <v>923</v>
      </c>
      <c r="D59" s="46">
        <v>37953</v>
      </c>
      <c r="E59" s="42">
        <f>VLOOKUP(B59,[1]Sheet1!B$4:E$1531,4,0)</f>
        <v>80</v>
      </c>
      <c r="F59" s="42">
        <f>VLOOKUP(B59,[1]Sheet1!B$4:F$1531,5,0)</f>
        <v>75</v>
      </c>
      <c r="G59" s="42">
        <f>VLOOKUP(B59,[1]Sheet1!B$4:G$1531,6,0)</f>
        <v>75</v>
      </c>
      <c r="H59" s="42">
        <f>VLOOKUP(B59,[1]Sheet1!B$4:H$1531,7,0)</f>
        <v>75</v>
      </c>
      <c r="I59" s="47" t="str">
        <f t="shared" si="0"/>
        <v>Khá</v>
      </c>
      <c r="J59" s="42">
        <f>VLOOKUP(B59,[1]Sheet1!B$4:J$1531,9,0)</f>
        <v>75</v>
      </c>
      <c r="K59" s="47" t="str">
        <f t="shared" si="1"/>
        <v>Khá</v>
      </c>
    </row>
    <row r="60" spans="1:11" s="4" customFormat="1" ht="15.75" x14ac:dyDescent="0.25">
      <c r="A60" s="53">
        <v>48</v>
      </c>
      <c r="B60" s="44" t="s">
        <v>924</v>
      </c>
      <c r="C60" s="45" t="s">
        <v>925</v>
      </c>
      <c r="D60" s="46">
        <v>37967</v>
      </c>
      <c r="E60" s="42">
        <f>VLOOKUP(B60,[1]Sheet1!B$4:E$1531,4,0)</f>
        <v>75</v>
      </c>
      <c r="F60" s="42">
        <f>VLOOKUP(B60,[1]Sheet1!B$4:F$1531,5,0)</f>
        <v>70</v>
      </c>
      <c r="G60" s="42">
        <f>VLOOKUP(B60,[1]Sheet1!B$4:G$1531,6,0)</f>
        <v>70</v>
      </c>
      <c r="H60" s="42">
        <f>VLOOKUP(B60,[1]Sheet1!B$4:H$1531,7,0)</f>
        <v>70</v>
      </c>
      <c r="I60" s="47" t="str">
        <f t="shared" si="0"/>
        <v>Khá</v>
      </c>
      <c r="J60" s="42">
        <f>VLOOKUP(B60,[1]Sheet1!B$4:J$1531,9,0)</f>
        <v>70</v>
      </c>
      <c r="K60" s="47" t="str">
        <f t="shared" si="1"/>
        <v>Khá</v>
      </c>
    </row>
    <row r="61" spans="1:11" s="4" customFormat="1" ht="15.75" x14ac:dyDescent="0.25">
      <c r="A61" s="53">
        <v>49</v>
      </c>
      <c r="B61" s="44" t="s">
        <v>926</v>
      </c>
      <c r="C61" s="45" t="s">
        <v>927</v>
      </c>
      <c r="D61" s="46">
        <v>37885</v>
      </c>
      <c r="E61" s="42">
        <f>VLOOKUP(B61,[1]Sheet1!B$4:E$1531,4,0)</f>
        <v>80</v>
      </c>
      <c r="F61" s="42">
        <f>VLOOKUP(B61,[1]Sheet1!B$4:F$1531,5,0)</f>
        <v>80</v>
      </c>
      <c r="G61" s="42">
        <f>VLOOKUP(B61,[1]Sheet1!B$4:G$1531,6,0)</f>
        <v>80</v>
      </c>
      <c r="H61" s="42">
        <f>VLOOKUP(B61,[1]Sheet1!B$4:H$1531,7,0)</f>
        <v>80</v>
      </c>
      <c r="I61" s="47" t="str">
        <f t="shared" si="0"/>
        <v>Tốt</v>
      </c>
      <c r="J61" s="42">
        <f>VLOOKUP(B61,[1]Sheet1!B$4:J$1531,9,0)</f>
        <v>80</v>
      </c>
      <c r="K61" s="47" t="str">
        <f t="shared" si="1"/>
        <v>Tốt</v>
      </c>
    </row>
    <row r="62" spans="1:11" s="4" customFormat="1" ht="15.75" x14ac:dyDescent="0.25">
      <c r="A62" s="53">
        <v>50</v>
      </c>
      <c r="B62" s="44" t="s">
        <v>928</v>
      </c>
      <c r="C62" s="45" t="s">
        <v>929</v>
      </c>
      <c r="D62" s="46">
        <v>37665</v>
      </c>
      <c r="E62" s="42">
        <f>VLOOKUP(B62,[1]Sheet1!B$4:E$1531,4,0)</f>
        <v>77</v>
      </c>
      <c r="F62" s="42">
        <v>67</v>
      </c>
      <c r="G62" s="42">
        <v>67</v>
      </c>
      <c r="H62" s="42">
        <v>67</v>
      </c>
      <c r="I62" s="47" t="str">
        <f t="shared" si="0"/>
        <v>Khá</v>
      </c>
      <c r="J62" s="42">
        <v>67</v>
      </c>
      <c r="K62" s="47" t="str">
        <f t="shared" si="1"/>
        <v>Khá</v>
      </c>
    </row>
    <row r="63" spans="1:11" s="4" customFormat="1" ht="15.75" x14ac:dyDescent="0.25">
      <c r="A63" s="53">
        <v>51</v>
      </c>
      <c r="B63" s="44" t="s">
        <v>930</v>
      </c>
      <c r="C63" s="45" t="s">
        <v>931</v>
      </c>
      <c r="D63" s="46">
        <v>37777</v>
      </c>
      <c r="E63" s="42">
        <f>VLOOKUP(B63,[1]Sheet1!B$4:E$1531,4,0)</f>
        <v>90</v>
      </c>
      <c r="F63" s="42">
        <f>VLOOKUP(B63,[1]Sheet1!B$4:F$1531,5,0)</f>
        <v>90</v>
      </c>
      <c r="G63" s="42">
        <f>VLOOKUP(B63,[1]Sheet1!B$4:G$1531,6,0)</f>
        <v>90</v>
      </c>
      <c r="H63" s="42">
        <f>VLOOKUP(B63,[1]Sheet1!B$4:H$1531,7,0)</f>
        <v>90</v>
      </c>
      <c r="I63" s="47" t="str">
        <f t="shared" si="0"/>
        <v>Xuất sắc</v>
      </c>
      <c r="J63" s="42">
        <f>VLOOKUP(B63,[1]Sheet1!B$4:J$1531,9,0)</f>
        <v>90</v>
      </c>
      <c r="K63" s="47" t="str">
        <f t="shared" si="1"/>
        <v>Xuất sắc</v>
      </c>
    </row>
    <row r="64" spans="1:11" s="4" customFormat="1" ht="15.75" x14ac:dyDescent="0.25">
      <c r="A64" s="53">
        <v>52</v>
      </c>
      <c r="B64" s="44" t="s">
        <v>932</v>
      </c>
      <c r="C64" s="45" t="s">
        <v>933</v>
      </c>
      <c r="D64" s="46">
        <v>37983</v>
      </c>
      <c r="E64" s="42">
        <f>VLOOKUP(B64,[1]Sheet1!B$4:E$1531,4,0)</f>
        <v>80</v>
      </c>
      <c r="F64" s="42">
        <f>VLOOKUP(B64,[1]Sheet1!B$4:F$1531,5,0)</f>
        <v>80</v>
      </c>
      <c r="G64" s="42">
        <f>VLOOKUP(B64,[1]Sheet1!B$4:G$1531,6,0)</f>
        <v>80</v>
      </c>
      <c r="H64" s="42">
        <f>VLOOKUP(B64,[1]Sheet1!B$4:H$1531,7,0)</f>
        <v>80</v>
      </c>
      <c r="I64" s="47" t="str">
        <f t="shared" si="0"/>
        <v>Tốt</v>
      </c>
      <c r="J64" s="42">
        <f>VLOOKUP(B64,[1]Sheet1!B$4:J$1531,9,0)</f>
        <v>80</v>
      </c>
      <c r="K64" s="47" t="str">
        <f t="shared" si="1"/>
        <v>Tốt</v>
      </c>
    </row>
    <row r="65" spans="1:11" s="4" customFormat="1" ht="15.75" x14ac:dyDescent="0.25">
      <c r="A65" s="53">
        <v>53</v>
      </c>
      <c r="B65" s="44" t="s">
        <v>934</v>
      </c>
      <c r="C65" s="45" t="s">
        <v>935</v>
      </c>
      <c r="D65" s="46">
        <v>37702</v>
      </c>
      <c r="E65" s="42">
        <f>VLOOKUP(B65,[1]Sheet1!B$4:E$1531,4,0)</f>
        <v>80</v>
      </c>
      <c r="F65" s="42">
        <f>VLOOKUP(B65,[1]Sheet1!B$4:F$1531,5,0)</f>
        <v>90</v>
      </c>
      <c r="G65" s="42">
        <f>VLOOKUP(B65,[1]Sheet1!B$4:G$1531,6,0)</f>
        <v>90</v>
      </c>
      <c r="H65" s="42">
        <f>VLOOKUP(B65,[1]Sheet1!B$4:H$1531,7,0)</f>
        <v>90</v>
      </c>
      <c r="I65" s="47" t="str">
        <f t="shared" si="0"/>
        <v>Xuất sắc</v>
      </c>
      <c r="J65" s="42">
        <f>VLOOKUP(B65,[1]Sheet1!B$4:J$1531,9,0)</f>
        <v>90</v>
      </c>
      <c r="K65" s="47" t="str">
        <f t="shared" si="1"/>
        <v>Xuất sắc</v>
      </c>
    </row>
    <row r="66" spans="1:11" s="4" customFormat="1" ht="15.75" x14ac:dyDescent="0.25">
      <c r="A66" s="53">
        <v>54</v>
      </c>
      <c r="B66" s="44" t="s">
        <v>936</v>
      </c>
      <c r="C66" s="45" t="s">
        <v>937</v>
      </c>
      <c r="D66" s="46">
        <v>37627</v>
      </c>
      <c r="E66" s="42">
        <f>VLOOKUP(B66,[1]Sheet1!B$4:E$1531,4,0)</f>
        <v>77</v>
      </c>
      <c r="F66" s="42">
        <f>VLOOKUP(B66,[1]Sheet1!B$4:F$1531,5,0)</f>
        <v>77</v>
      </c>
      <c r="G66" s="42">
        <f>VLOOKUP(B66,[1]Sheet1!B$4:G$1531,6,0)</f>
        <v>77</v>
      </c>
      <c r="H66" s="42">
        <f>VLOOKUP(B66,[1]Sheet1!B$4:H$1531,7,0)</f>
        <v>77</v>
      </c>
      <c r="I66" s="47" t="str">
        <f t="shared" si="0"/>
        <v>Khá</v>
      </c>
      <c r="J66" s="42">
        <f>VLOOKUP(B66,[1]Sheet1!B$4:J$1531,9,0)</f>
        <v>77</v>
      </c>
      <c r="K66" s="47" t="str">
        <f t="shared" si="1"/>
        <v>Khá</v>
      </c>
    </row>
    <row r="67" spans="1:11" s="4" customFormat="1" ht="15.75" x14ac:dyDescent="0.25">
      <c r="A67" s="53">
        <v>55</v>
      </c>
      <c r="B67" s="44" t="s">
        <v>938</v>
      </c>
      <c r="C67" s="45" t="s">
        <v>939</v>
      </c>
      <c r="D67" s="46">
        <v>37671</v>
      </c>
      <c r="E67" s="42">
        <f>VLOOKUP(B67,[1]Sheet1!B$4:E$1531,4,0)</f>
        <v>90</v>
      </c>
      <c r="F67" s="42">
        <f>VLOOKUP(B67,[1]Sheet1!B$4:F$1531,5,0)</f>
        <v>90</v>
      </c>
      <c r="G67" s="42">
        <f>VLOOKUP(B67,[1]Sheet1!B$4:G$1531,6,0)</f>
        <v>90</v>
      </c>
      <c r="H67" s="42">
        <f>VLOOKUP(B67,[1]Sheet1!B$4:H$1531,7,0)</f>
        <v>90</v>
      </c>
      <c r="I67" s="47" t="str">
        <f t="shared" si="0"/>
        <v>Xuất sắc</v>
      </c>
      <c r="J67" s="42">
        <f>VLOOKUP(B67,[1]Sheet1!B$4:J$1531,9,0)</f>
        <v>90</v>
      </c>
      <c r="K67" s="47" t="str">
        <f t="shared" si="1"/>
        <v>Xuất sắc</v>
      </c>
    </row>
    <row r="68" spans="1:11" s="4" customFormat="1" ht="15.75" x14ac:dyDescent="0.25">
      <c r="A68" s="53">
        <v>56</v>
      </c>
      <c r="B68" s="44" t="s">
        <v>940</v>
      </c>
      <c r="C68" s="45" t="s">
        <v>941</v>
      </c>
      <c r="D68" s="46">
        <v>37713</v>
      </c>
      <c r="E68" s="42">
        <f>VLOOKUP(B68,[1]Sheet1!B$4:E$1531,4,0)</f>
        <v>90</v>
      </c>
      <c r="F68" s="42">
        <f>VLOOKUP(B68,[1]Sheet1!B$4:F$1531,5,0)</f>
        <v>85</v>
      </c>
      <c r="G68" s="42">
        <f>VLOOKUP(B68,[1]Sheet1!B$4:G$1531,6,0)</f>
        <v>85</v>
      </c>
      <c r="H68" s="42">
        <f>VLOOKUP(B68,[1]Sheet1!B$4:H$1531,7,0)</f>
        <v>85</v>
      </c>
      <c r="I68" s="47" t="str">
        <f t="shared" si="0"/>
        <v>Tốt</v>
      </c>
      <c r="J68" s="42">
        <f>VLOOKUP(B68,[1]Sheet1!B$4:J$1531,9,0)</f>
        <v>85</v>
      </c>
      <c r="K68" s="47" t="str">
        <f t="shared" si="1"/>
        <v>Tốt</v>
      </c>
    </row>
    <row r="69" spans="1:11" s="4" customFormat="1" ht="15.75" x14ac:dyDescent="0.25">
      <c r="A69" s="53">
        <v>57</v>
      </c>
      <c r="B69" s="44" t="s">
        <v>942</v>
      </c>
      <c r="C69" s="45" t="s">
        <v>943</v>
      </c>
      <c r="D69" s="46">
        <v>37652</v>
      </c>
      <c r="E69" s="42">
        <f>VLOOKUP(B69,[1]Sheet1!B$4:E$1531,4,0)</f>
        <v>90</v>
      </c>
      <c r="F69" s="42">
        <f>VLOOKUP(B69,[1]Sheet1!B$4:F$1531,5,0)</f>
        <v>90</v>
      </c>
      <c r="G69" s="42">
        <f>VLOOKUP(B69,[1]Sheet1!B$4:G$1531,6,0)</f>
        <v>90</v>
      </c>
      <c r="H69" s="42">
        <f>VLOOKUP(B69,[1]Sheet1!B$4:H$1531,7,0)</f>
        <v>90</v>
      </c>
      <c r="I69" s="47" t="str">
        <f t="shared" si="0"/>
        <v>Xuất sắc</v>
      </c>
      <c r="J69" s="42">
        <f>VLOOKUP(B69,[1]Sheet1!B$4:J$1531,9,0)</f>
        <v>90</v>
      </c>
      <c r="K69" s="47" t="str">
        <f t="shared" si="1"/>
        <v>Xuất sắc</v>
      </c>
    </row>
    <row r="70" spans="1:11" s="4" customFormat="1" ht="15.75" x14ac:dyDescent="0.25">
      <c r="A70" s="53">
        <v>58</v>
      </c>
      <c r="B70" s="44" t="s">
        <v>944</v>
      </c>
      <c r="C70" s="45" t="s">
        <v>369</v>
      </c>
      <c r="D70" s="46">
        <v>37956</v>
      </c>
      <c r="E70" s="42">
        <f>VLOOKUP(B70,[1]Sheet1!B$4:E$1531,4,0)</f>
        <v>90</v>
      </c>
      <c r="F70" s="42">
        <f>VLOOKUP(B70,[1]Sheet1!B$4:F$1531,5,0)</f>
        <v>90</v>
      </c>
      <c r="G70" s="42">
        <f>VLOOKUP(B70,[1]Sheet1!B$4:G$1531,6,0)</f>
        <v>90</v>
      </c>
      <c r="H70" s="42">
        <f>VLOOKUP(B70,[1]Sheet1!B$4:H$1531,7,0)</f>
        <v>90</v>
      </c>
      <c r="I70" s="47" t="str">
        <f t="shared" si="0"/>
        <v>Xuất sắc</v>
      </c>
      <c r="J70" s="42">
        <f>VLOOKUP(B70,[1]Sheet1!B$4:J$1531,9,0)</f>
        <v>90</v>
      </c>
      <c r="K70" s="47" t="str">
        <f t="shared" si="1"/>
        <v>Xuất sắc</v>
      </c>
    </row>
    <row r="71" spans="1:11" s="4" customFormat="1" ht="15.75" x14ac:dyDescent="0.25">
      <c r="A71" s="53">
        <v>59</v>
      </c>
      <c r="B71" s="44" t="s">
        <v>945</v>
      </c>
      <c r="C71" s="45" t="s">
        <v>946</v>
      </c>
      <c r="D71" s="46">
        <v>37870</v>
      </c>
      <c r="E71" s="42">
        <f>VLOOKUP(B71,[1]Sheet1!B$4:E$1531,4,0)</f>
        <v>90</v>
      </c>
      <c r="F71" s="42">
        <f>VLOOKUP(B71,[1]Sheet1!B$4:F$1531,5,0)</f>
        <v>90</v>
      </c>
      <c r="G71" s="42">
        <f>VLOOKUP(B71,[1]Sheet1!B$4:G$1531,6,0)</f>
        <v>90</v>
      </c>
      <c r="H71" s="42">
        <f>VLOOKUP(B71,[1]Sheet1!B$4:H$1531,7,0)</f>
        <v>90</v>
      </c>
      <c r="I71" s="47" t="str">
        <f t="shared" si="0"/>
        <v>Xuất sắc</v>
      </c>
      <c r="J71" s="42">
        <f>VLOOKUP(B71,[1]Sheet1!B$4:J$1531,9,0)</f>
        <v>90</v>
      </c>
      <c r="K71" s="47" t="str">
        <f t="shared" si="1"/>
        <v>Xuất sắc</v>
      </c>
    </row>
    <row r="72" spans="1:11" s="4" customFormat="1" ht="15.75" x14ac:dyDescent="0.25">
      <c r="A72" s="53">
        <v>60</v>
      </c>
      <c r="B72" s="44" t="s">
        <v>947</v>
      </c>
      <c r="C72" s="45" t="s">
        <v>948</v>
      </c>
      <c r="D72" s="46">
        <v>37783</v>
      </c>
      <c r="E72" s="42">
        <f>VLOOKUP(B72,[1]Sheet1!B$4:E$1531,4,0)</f>
        <v>80</v>
      </c>
      <c r="F72" s="42">
        <f>VLOOKUP(B72,[1]Sheet1!B$4:F$1531,5,0)</f>
        <v>77</v>
      </c>
      <c r="G72" s="42">
        <f>VLOOKUP(B72,[1]Sheet1!B$4:G$1531,6,0)</f>
        <v>77</v>
      </c>
      <c r="H72" s="42">
        <f>VLOOKUP(B72,[1]Sheet1!B$4:H$1531,7,0)</f>
        <v>77</v>
      </c>
      <c r="I72" s="47" t="str">
        <f t="shared" si="0"/>
        <v>Khá</v>
      </c>
      <c r="J72" s="42">
        <f>VLOOKUP(B72,[1]Sheet1!B$4:J$1531,9,0)</f>
        <v>77</v>
      </c>
      <c r="K72" s="47" t="str">
        <f t="shared" si="1"/>
        <v>Khá</v>
      </c>
    </row>
    <row r="73" spans="1:11" s="4" customFormat="1" ht="15.75" x14ac:dyDescent="0.25">
      <c r="A73" s="53">
        <v>61</v>
      </c>
      <c r="B73" s="44" t="s">
        <v>949</v>
      </c>
      <c r="C73" s="45" t="s">
        <v>950</v>
      </c>
      <c r="D73" s="46">
        <v>37871</v>
      </c>
      <c r="E73" s="42">
        <f>VLOOKUP(B73,[1]Sheet1!B$4:E$1531,4,0)</f>
        <v>90</v>
      </c>
      <c r="F73" s="42">
        <f>VLOOKUP(B73,[1]Sheet1!B$4:F$1531,5,0)</f>
        <v>85</v>
      </c>
      <c r="G73" s="42">
        <f>VLOOKUP(B73,[1]Sheet1!B$4:G$1531,6,0)</f>
        <v>85</v>
      </c>
      <c r="H73" s="42">
        <f>VLOOKUP(B73,[1]Sheet1!B$4:H$1531,7,0)</f>
        <v>85</v>
      </c>
      <c r="I73" s="47" t="str">
        <f t="shared" si="0"/>
        <v>Tốt</v>
      </c>
      <c r="J73" s="42">
        <f>VLOOKUP(B73,[1]Sheet1!B$4:J$1531,9,0)</f>
        <v>85</v>
      </c>
      <c r="K73" s="47" t="str">
        <f t="shared" si="1"/>
        <v>Tốt</v>
      </c>
    </row>
    <row r="74" spans="1:11" s="4" customFormat="1" ht="15.75" x14ac:dyDescent="0.25">
      <c r="A74" s="53">
        <v>62</v>
      </c>
      <c r="B74" s="44" t="s">
        <v>951</v>
      </c>
      <c r="C74" s="45" t="s">
        <v>952</v>
      </c>
      <c r="D74" s="46">
        <v>37938</v>
      </c>
      <c r="E74" s="42">
        <f>VLOOKUP(B74,[1]Sheet1!B$4:E$1531,4,0)</f>
        <v>80</v>
      </c>
      <c r="F74" s="42">
        <f>VLOOKUP(B74,[1]Sheet1!B$4:F$1531,5,0)</f>
        <v>75</v>
      </c>
      <c r="G74" s="42">
        <f>VLOOKUP(B74,[1]Sheet1!B$4:G$1531,6,0)</f>
        <v>75</v>
      </c>
      <c r="H74" s="42">
        <f>VLOOKUP(B74,[1]Sheet1!B$4:H$1531,7,0)</f>
        <v>75</v>
      </c>
      <c r="I74" s="47" t="str">
        <f t="shared" si="0"/>
        <v>Khá</v>
      </c>
      <c r="J74" s="42">
        <f>VLOOKUP(B74,[1]Sheet1!B$4:J$1531,9,0)</f>
        <v>75</v>
      </c>
      <c r="K74" s="47" t="str">
        <f t="shared" si="1"/>
        <v>Khá</v>
      </c>
    </row>
    <row r="75" spans="1:11" s="4" customFormat="1" ht="15.75" x14ac:dyDescent="0.25">
      <c r="A75" s="53">
        <v>63</v>
      </c>
      <c r="B75" s="44" t="s">
        <v>953</v>
      </c>
      <c r="C75" s="45" t="s">
        <v>954</v>
      </c>
      <c r="D75" s="46">
        <v>37746</v>
      </c>
      <c r="E75" s="42">
        <f>VLOOKUP(B75,[1]Sheet1!B$4:E$1531,4,0)</f>
        <v>66</v>
      </c>
      <c r="F75" s="42">
        <v>72</v>
      </c>
      <c r="G75" s="42">
        <v>72</v>
      </c>
      <c r="H75" s="42">
        <v>72</v>
      </c>
      <c r="I75" s="47" t="str">
        <f t="shared" si="0"/>
        <v>Khá</v>
      </c>
      <c r="J75" s="42">
        <v>72</v>
      </c>
      <c r="K75" s="47" t="str">
        <f t="shared" si="1"/>
        <v>Khá</v>
      </c>
    </row>
    <row r="76" spans="1:11" s="4" customFormat="1" ht="15.75" x14ac:dyDescent="0.25">
      <c r="A76" s="53">
        <v>64</v>
      </c>
      <c r="B76" s="44" t="s">
        <v>955</v>
      </c>
      <c r="C76" s="45" t="s">
        <v>956</v>
      </c>
      <c r="D76" s="46">
        <v>37796</v>
      </c>
      <c r="E76" s="42">
        <f>VLOOKUP(B76,[1]Sheet1!B$4:E$1531,4,0)</f>
        <v>70</v>
      </c>
      <c r="F76" s="42">
        <f>VLOOKUP(B76,[1]Sheet1!B$4:F$1531,5,0)</f>
        <v>62</v>
      </c>
      <c r="G76" s="42">
        <f>VLOOKUP(B76,[1]Sheet1!B$4:G$1531,6,0)</f>
        <v>62</v>
      </c>
      <c r="H76" s="42">
        <f>VLOOKUP(B76,[1]Sheet1!B$4:H$1531,7,0)</f>
        <v>62</v>
      </c>
      <c r="I76" s="47" t="str">
        <f t="shared" si="0"/>
        <v>Trung bình</v>
      </c>
      <c r="J76" s="42">
        <f>VLOOKUP(B76,[1]Sheet1!B$4:J$1531,9,0)</f>
        <v>62</v>
      </c>
      <c r="K76" s="47" t="str">
        <f t="shared" si="1"/>
        <v>Trung bình</v>
      </c>
    </row>
    <row r="77" spans="1:11" s="4" customFormat="1" ht="15.75" x14ac:dyDescent="0.25">
      <c r="A77" s="53">
        <v>65</v>
      </c>
      <c r="B77" s="44" t="s">
        <v>957</v>
      </c>
      <c r="C77" s="45" t="s">
        <v>958</v>
      </c>
      <c r="D77" s="46">
        <v>37650</v>
      </c>
      <c r="E77" s="42">
        <f>VLOOKUP(B77,[1]Sheet1!B$4:E$1531,4,0)</f>
        <v>90</v>
      </c>
      <c r="F77" s="42">
        <f>VLOOKUP(B77,[1]Sheet1!B$4:F$1531,5,0)</f>
        <v>90</v>
      </c>
      <c r="G77" s="42">
        <v>90</v>
      </c>
      <c r="H77" s="42">
        <v>90</v>
      </c>
      <c r="I77" s="47" t="str">
        <f t="shared" ref="I77:I85" si="2">IF(H77&gt;=90,"Xuất sắc",IF(H77&gt;=80,"Tốt", IF(H77&gt;=65,"Khá",IF(H77&gt;=50,"Trung bình", IF(H77&gt;=35, "Yếu", "Kém")))))</f>
        <v>Xuất sắc</v>
      </c>
      <c r="J77" s="42">
        <v>90</v>
      </c>
      <c r="K77" s="47" t="str">
        <f t="shared" ref="K77:K85" si="3">IF(J77&gt;=90,"Xuất sắc",IF(J77&gt;=80,"Tốt", IF(J77&gt;=65,"Khá",IF(J77&gt;=50,"Trung bình", IF(J77&gt;=35, "Yếu", "Kém")))))</f>
        <v>Xuất sắc</v>
      </c>
    </row>
    <row r="78" spans="1:11" s="4" customFormat="1" ht="15.75" x14ac:dyDescent="0.25">
      <c r="A78" s="53">
        <v>66</v>
      </c>
      <c r="B78" s="44" t="s">
        <v>959</v>
      </c>
      <c r="C78" s="45" t="s">
        <v>960</v>
      </c>
      <c r="D78" s="46">
        <v>37740</v>
      </c>
      <c r="E78" s="42">
        <f>VLOOKUP(B78,[1]Sheet1!B$4:E$1531,4,0)</f>
        <v>90</v>
      </c>
      <c r="F78" s="42">
        <f>VLOOKUP(B78,[1]Sheet1!B$4:F$1531,5,0)</f>
        <v>90</v>
      </c>
      <c r="G78" s="42">
        <f>VLOOKUP(B78,[1]Sheet1!B$4:G$1531,6,0)</f>
        <v>90</v>
      </c>
      <c r="H78" s="42">
        <f>VLOOKUP(B78,[1]Sheet1!B$4:H$1531,7,0)</f>
        <v>90</v>
      </c>
      <c r="I78" s="47" t="str">
        <f t="shared" si="2"/>
        <v>Xuất sắc</v>
      </c>
      <c r="J78" s="42">
        <f>VLOOKUP(B78,[1]Sheet1!B$4:J$1531,9,0)</f>
        <v>90</v>
      </c>
      <c r="K78" s="47" t="str">
        <f t="shared" si="3"/>
        <v>Xuất sắc</v>
      </c>
    </row>
    <row r="79" spans="1:11" s="4" customFormat="1" ht="15.75" x14ac:dyDescent="0.25">
      <c r="A79" s="53">
        <v>67</v>
      </c>
      <c r="B79" s="44" t="s">
        <v>961</v>
      </c>
      <c r="C79" s="45" t="s">
        <v>962</v>
      </c>
      <c r="D79" s="46">
        <v>37678</v>
      </c>
      <c r="E79" s="42">
        <f>VLOOKUP(B79,[1]Sheet1!B$4:E$1531,4,0)</f>
        <v>80</v>
      </c>
      <c r="F79" s="42">
        <f>VLOOKUP(B79,[1]Sheet1!B$4:F$1531,5,0)</f>
        <v>80</v>
      </c>
      <c r="G79" s="42">
        <f>VLOOKUP(B79,[1]Sheet1!B$4:G$1531,6,0)</f>
        <v>80</v>
      </c>
      <c r="H79" s="42">
        <f>VLOOKUP(B79,[1]Sheet1!B$4:H$1531,7,0)</f>
        <v>80</v>
      </c>
      <c r="I79" s="47" t="str">
        <f t="shared" si="2"/>
        <v>Tốt</v>
      </c>
      <c r="J79" s="42">
        <f>VLOOKUP(B79,[1]Sheet1!B$4:J$1531,9,0)</f>
        <v>80</v>
      </c>
      <c r="K79" s="47" t="str">
        <f t="shared" si="3"/>
        <v>Tốt</v>
      </c>
    </row>
    <row r="80" spans="1:11" s="4" customFormat="1" ht="15.75" x14ac:dyDescent="0.25">
      <c r="A80" s="53">
        <v>68</v>
      </c>
      <c r="B80" s="44" t="s">
        <v>963</v>
      </c>
      <c r="C80" s="45" t="s">
        <v>964</v>
      </c>
      <c r="D80" s="46">
        <v>37762</v>
      </c>
      <c r="E80" s="42">
        <f>VLOOKUP(B80,[1]Sheet1!B$4:E$1531,4,0)</f>
        <v>85</v>
      </c>
      <c r="F80" s="42">
        <f>VLOOKUP(B80,[1]Sheet1!B$4:F$1531,5,0)</f>
        <v>85</v>
      </c>
      <c r="G80" s="42">
        <f>VLOOKUP(B80,[1]Sheet1!B$4:G$1531,6,0)</f>
        <v>85</v>
      </c>
      <c r="H80" s="42">
        <f>VLOOKUP(B80,[1]Sheet1!B$4:H$1531,7,0)</f>
        <v>85</v>
      </c>
      <c r="I80" s="47" t="str">
        <f t="shared" si="2"/>
        <v>Tốt</v>
      </c>
      <c r="J80" s="42">
        <f>VLOOKUP(B80,[1]Sheet1!B$4:J$1531,9,0)</f>
        <v>85</v>
      </c>
      <c r="K80" s="47" t="str">
        <f t="shared" si="3"/>
        <v>Tốt</v>
      </c>
    </row>
    <row r="81" spans="1:11" s="4" customFormat="1" ht="15.75" x14ac:dyDescent="0.25">
      <c r="A81" s="53">
        <v>69</v>
      </c>
      <c r="B81" s="44" t="s">
        <v>965</v>
      </c>
      <c r="C81" s="45" t="s">
        <v>966</v>
      </c>
      <c r="D81" s="46">
        <v>37982</v>
      </c>
      <c r="E81" s="42">
        <f>VLOOKUP(B81,[1]Sheet1!B$4:E$1531,4,0)</f>
        <v>85</v>
      </c>
      <c r="F81" s="42">
        <f>VLOOKUP(B81,[1]Sheet1!B$4:F$1531,5,0)</f>
        <v>80</v>
      </c>
      <c r="G81" s="42">
        <f>VLOOKUP(B81,[1]Sheet1!B$4:G$1531,6,0)</f>
        <v>80</v>
      </c>
      <c r="H81" s="42">
        <f>VLOOKUP(B81,[1]Sheet1!B$4:H$1531,7,0)</f>
        <v>80</v>
      </c>
      <c r="I81" s="47" t="str">
        <f t="shared" si="2"/>
        <v>Tốt</v>
      </c>
      <c r="J81" s="42">
        <f>VLOOKUP(B81,[1]Sheet1!B$4:J$1531,9,0)</f>
        <v>80</v>
      </c>
      <c r="K81" s="47" t="str">
        <f t="shared" si="3"/>
        <v>Tốt</v>
      </c>
    </row>
    <row r="82" spans="1:11" s="4" customFormat="1" ht="15.75" x14ac:dyDescent="0.25">
      <c r="A82" s="53">
        <v>70</v>
      </c>
      <c r="B82" s="44" t="s">
        <v>967</v>
      </c>
      <c r="C82" s="45" t="s">
        <v>968</v>
      </c>
      <c r="D82" s="46">
        <v>37646</v>
      </c>
      <c r="E82" s="42">
        <f>VLOOKUP(B82,[1]Sheet1!B$4:E$1531,4,0)</f>
        <v>80</v>
      </c>
      <c r="F82" s="42">
        <f>VLOOKUP(B82,[1]Sheet1!B$4:F$1531,5,0)</f>
        <v>80</v>
      </c>
      <c r="G82" s="42">
        <f>VLOOKUP(B82,[1]Sheet1!B$4:G$1531,6,0)</f>
        <v>80</v>
      </c>
      <c r="H82" s="42">
        <f>VLOOKUP(B82,[1]Sheet1!B$4:H$1531,7,0)</f>
        <v>80</v>
      </c>
      <c r="I82" s="47" t="str">
        <f t="shared" si="2"/>
        <v>Tốt</v>
      </c>
      <c r="J82" s="42">
        <f>VLOOKUP(B82,[1]Sheet1!B$4:J$1531,9,0)</f>
        <v>80</v>
      </c>
      <c r="K82" s="47" t="str">
        <f t="shared" si="3"/>
        <v>Tốt</v>
      </c>
    </row>
    <row r="83" spans="1:11" s="4" customFormat="1" ht="15.75" x14ac:dyDescent="0.25">
      <c r="A83" s="53">
        <v>71</v>
      </c>
      <c r="B83" s="44" t="s">
        <v>969</v>
      </c>
      <c r="C83" s="45" t="s">
        <v>970</v>
      </c>
      <c r="D83" s="46">
        <v>37931</v>
      </c>
      <c r="E83" s="42">
        <f>VLOOKUP(B83,[1]Sheet1!B$4:E$1531,4,0)</f>
        <v>90</v>
      </c>
      <c r="F83" s="42">
        <f>VLOOKUP(B83,[1]Sheet1!B$4:F$1531,5,0)</f>
        <v>0</v>
      </c>
      <c r="G83" s="42">
        <f>VLOOKUP(B83,[1]Sheet1!B$4:G$1531,6,0)</f>
        <v>0</v>
      </c>
      <c r="H83" s="42">
        <f>VLOOKUP(B83,[1]Sheet1!B$4:H$1531,7,0)</f>
        <v>85</v>
      </c>
      <c r="I83" s="47" t="str">
        <f t="shared" si="2"/>
        <v>Tốt</v>
      </c>
      <c r="J83" s="42">
        <f>VLOOKUP(B83,[1]Sheet1!B$4:J$1531,9,0)</f>
        <v>85</v>
      </c>
      <c r="K83" s="47" t="str">
        <f t="shared" si="3"/>
        <v>Tốt</v>
      </c>
    </row>
    <row r="84" spans="1:11" s="4" customFormat="1" ht="15.75" x14ac:dyDescent="0.25">
      <c r="A84" s="53">
        <v>72</v>
      </c>
      <c r="B84" s="44" t="s">
        <v>971</v>
      </c>
      <c r="C84" s="45" t="s">
        <v>396</v>
      </c>
      <c r="D84" s="46">
        <v>37983</v>
      </c>
      <c r="E84" s="42">
        <f>VLOOKUP(B84,[1]Sheet1!B$4:E$1531,4,0)</f>
        <v>80</v>
      </c>
      <c r="F84" s="42">
        <f>VLOOKUP(B84,[1]Sheet1!B$4:F$1531,5,0)</f>
        <v>75</v>
      </c>
      <c r="G84" s="42">
        <f>VLOOKUP(B84,[1]Sheet1!B$4:G$1531,6,0)</f>
        <v>75</v>
      </c>
      <c r="H84" s="42">
        <f>VLOOKUP(B84,[1]Sheet1!B$4:H$1531,7,0)</f>
        <v>75</v>
      </c>
      <c r="I84" s="47" t="str">
        <f t="shared" si="2"/>
        <v>Khá</v>
      </c>
      <c r="J84" s="42">
        <f>VLOOKUP(B84,[1]Sheet1!B$4:J$1531,9,0)</f>
        <v>75</v>
      </c>
      <c r="K84" s="47" t="str">
        <f t="shared" si="3"/>
        <v>Khá</v>
      </c>
    </row>
    <row r="85" spans="1:11" s="4" customFormat="1" ht="15.75" x14ac:dyDescent="0.25">
      <c r="A85" s="53">
        <v>73</v>
      </c>
      <c r="B85" s="44" t="s">
        <v>972</v>
      </c>
      <c r="C85" s="45" t="s">
        <v>973</v>
      </c>
      <c r="D85" s="46">
        <v>37885</v>
      </c>
      <c r="E85" s="42">
        <f>VLOOKUP(B85,[1]Sheet1!B$4:E$1531,4,0)</f>
        <v>90</v>
      </c>
      <c r="F85" s="42">
        <f>VLOOKUP(B85,[1]Sheet1!B$4:F$1531,5,0)</f>
        <v>90</v>
      </c>
      <c r="G85" s="42">
        <f>VLOOKUP(B85,[1]Sheet1!B$4:G$1531,6,0)</f>
        <v>90</v>
      </c>
      <c r="H85" s="42">
        <f>VLOOKUP(B85,[1]Sheet1!B$4:H$1531,7,0)</f>
        <v>90</v>
      </c>
      <c r="I85" s="47" t="str">
        <f t="shared" si="2"/>
        <v>Xuất sắc</v>
      </c>
      <c r="J85" s="42">
        <f>VLOOKUP(B85,[1]Sheet1!B$4:J$1531,9,0)</f>
        <v>90</v>
      </c>
      <c r="K85" s="47" t="str">
        <f t="shared" si="3"/>
        <v>Xuất sắc</v>
      </c>
    </row>
    <row r="87" spans="1:11" ht="16.5" x14ac:dyDescent="0.2">
      <c r="A87" s="58" t="s">
        <v>40</v>
      </c>
      <c r="B87" s="58"/>
      <c r="C87" s="58"/>
    </row>
  </sheetData>
  <sortState xmlns:xlrd2="http://schemas.microsoft.com/office/spreadsheetml/2017/richdata2" ref="A13:K85">
    <sortCondition ref="B13:B85"/>
  </sortState>
  <mergeCells count="16">
    <mergeCell ref="A6:K6"/>
    <mergeCell ref="A1:C1"/>
    <mergeCell ref="E1:K1"/>
    <mergeCell ref="A2:C2"/>
    <mergeCell ref="E2:K2"/>
    <mergeCell ref="A5:K5"/>
    <mergeCell ref="A87:C8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conditionalFormatting sqref="B13:B85">
    <cfRule type="duplicateValues" dxfId="4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K66CN</vt:lpstr>
      <vt:lpstr>K66IS</vt:lpstr>
      <vt:lpstr>K66IT1</vt:lpstr>
      <vt:lpstr>k66IT2</vt:lpstr>
      <vt:lpstr>K66IT3</vt:lpstr>
      <vt:lpstr>K66IT15</vt:lpstr>
      <vt:lpstr>K66IT20</vt:lpstr>
      <vt:lpstr>K66CS1</vt:lpstr>
      <vt:lpstr>K66CS2</vt:lpstr>
      <vt:lpstr>K66CS3</vt:lpstr>
      <vt:lpstr>Thống kê khoa CNTT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2025-06-25T02:26:18Z</dcterms:modified>
</cp:coreProperties>
</file>